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lemann\Grups\GPAQ\GPAQ-COMU\Estadístiques internes\Nou portal dades\Llibre de dades\Recerca\"/>
    </mc:Choice>
  </mc:AlternateContent>
  <bookViews>
    <workbookView xWindow="0" yWindow="0" windowWidth="21600" windowHeight="10790"/>
  </bookViews>
  <sheets>
    <sheet name="2020-2022" sheetId="1" r:id="rId1"/>
    <sheet name="2016-2019" sheetId="6" r:id="rId2"/>
    <sheet name="2012-2015" sheetId="5" r:id="rId3"/>
  </sheets>
  <definedNames>
    <definedName name="_xlnm.Print_Titles" localSheetId="2">'2012-2015'!$2:$7</definedName>
    <definedName name="_xlnm.Print_Titles" localSheetId="1">'2016-2019'!$2:$7</definedName>
    <definedName name="_xlnm.Print_Titles" localSheetId="0">'2020-2022'!$2:$7</definedName>
  </definedNames>
  <calcPr calcId="162913"/>
</workbook>
</file>

<file path=xl/calcChain.xml><?xml version="1.0" encoding="utf-8"?>
<calcChain xmlns="http://schemas.openxmlformats.org/spreadsheetml/2006/main">
  <c r="J12" i="1" l="1"/>
  <c r="I12" i="1"/>
  <c r="K12" i="1"/>
  <c r="J11" i="1"/>
  <c r="I11" i="1"/>
  <c r="K11" i="1" s="1"/>
  <c r="J10" i="1"/>
  <c r="I10" i="1"/>
  <c r="J9" i="1"/>
  <c r="I9" i="1"/>
  <c r="K9" i="1" s="1"/>
  <c r="J8" i="1"/>
  <c r="I8" i="1"/>
  <c r="I13" i="1" s="1"/>
  <c r="N40" i="6"/>
  <c r="M40" i="6"/>
  <c r="L40" i="6"/>
  <c r="K40" i="6"/>
  <c r="J40" i="6"/>
  <c r="I40" i="6"/>
  <c r="H40" i="6"/>
  <c r="G40" i="6"/>
  <c r="F40" i="6"/>
  <c r="M12" i="6"/>
  <c r="L12" i="6"/>
  <c r="J12" i="6"/>
  <c r="I12" i="6"/>
  <c r="K12" i="6" s="1"/>
  <c r="G12" i="6"/>
  <c r="F12" i="6"/>
  <c r="D12" i="6"/>
  <c r="C12" i="6"/>
  <c r="E12" i="6" s="1"/>
  <c r="M11" i="6"/>
  <c r="L11" i="6"/>
  <c r="J11" i="6"/>
  <c r="I11" i="6"/>
  <c r="K11" i="6" s="1"/>
  <c r="G11" i="6"/>
  <c r="F11" i="6"/>
  <c r="D11" i="6"/>
  <c r="C11" i="6"/>
  <c r="E11" i="6" s="1"/>
  <c r="M10" i="6"/>
  <c r="L10" i="6"/>
  <c r="J10" i="6"/>
  <c r="I10" i="6"/>
  <c r="K10" i="6" s="1"/>
  <c r="G10" i="6"/>
  <c r="F10" i="6"/>
  <c r="D10" i="6"/>
  <c r="C10" i="6"/>
  <c r="E10" i="6" s="1"/>
  <c r="M9" i="6"/>
  <c r="L9" i="6"/>
  <c r="J9" i="6"/>
  <c r="I9" i="6"/>
  <c r="K9" i="6" s="1"/>
  <c r="G9" i="6"/>
  <c r="F9" i="6"/>
  <c r="D9" i="6"/>
  <c r="C9" i="6"/>
  <c r="E9" i="6" s="1"/>
  <c r="M8" i="6"/>
  <c r="L8" i="6"/>
  <c r="J8" i="6"/>
  <c r="I8" i="6"/>
  <c r="G8" i="6"/>
  <c r="F8" i="6"/>
  <c r="F13" i="6" s="1"/>
  <c r="D8" i="6"/>
  <c r="C8" i="6"/>
  <c r="J13" i="1" l="1"/>
  <c r="K10" i="1"/>
  <c r="K8" i="1"/>
  <c r="K13" i="1" s="1"/>
  <c r="H8" i="6"/>
  <c r="N9" i="6"/>
  <c r="H11" i="6"/>
  <c r="N12" i="6"/>
  <c r="I13" i="6"/>
  <c r="J13" i="6"/>
  <c r="H9" i="6"/>
  <c r="N10" i="6"/>
  <c r="H12" i="6"/>
  <c r="C13" i="6"/>
  <c r="L13" i="6"/>
  <c r="D13" i="6"/>
  <c r="N8" i="6"/>
  <c r="H10" i="6"/>
  <c r="N11" i="6"/>
  <c r="G13" i="6"/>
  <c r="E8" i="6"/>
  <c r="E13" i="6" s="1"/>
  <c r="K8" i="6"/>
  <c r="K13" i="6" s="1"/>
  <c r="M13" i="6"/>
  <c r="G12" i="1"/>
  <c r="F12" i="1"/>
  <c r="G11" i="1"/>
  <c r="F11" i="1"/>
  <c r="H11" i="1" s="1"/>
  <c r="G10" i="1"/>
  <c r="F10" i="1"/>
  <c r="H10" i="1" s="1"/>
  <c r="G9" i="1"/>
  <c r="F9" i="1"/>
  <c r="H9" i="1" s="1"/>
  <c r="G8" i="1"/>
  <c r="F8" i="1"/>
  <c r="N13" i="6" l="1"/>
  <c r="H13" i="6"/>
  <c r="G13" i="1"/>
  <c r="F13" i="1"/>
  <c r="H12" i="1"/>
  <c r="H8" i="1"/>
  <c r="E8" i="5"/>
  <c r="H8" i="5"/>
  <c r="K8" i="5"/>
  <c r="N8" i="5"/>
  <c r="E9" i="5"/>
  <c r="H9" i="5"/>
  <c r="K9" i="5"/>
  <c r="N9" i="5"/>
  <c r="E10" i="5"/>
  <c r="H10" i="5"/>
  <c r="K10" i="5"/>
  <c r="N10" i="5"/>
  <c r="E11" i="5"/>
  <c r="H11" i="5"/>
  <c r="K11" i="5"/>
  <c r="N11" i="5"/>
  <c r="E12" i="5"/>
  <c r="H12" i="5"/>
  <c r="K12" i="5"/>
  <c r="N12" i="5"/>
  <c r="E13" i="5"/>
  <c r="H13" i="5"/>
  <c r="K13" i="5"/>
  <c r="N13" i="5"/>
  <c r="E14" i="5"/>
  <c r="H14" i="5"/>
  <c r="K14" i="5"/>
  <c r="N14" i="5"/>
  <c r="E15" i="5"/>
  <c r="H15" i="5"/>
  <c r="K15" i="5"/>
  <c r="N15" i="5"/>
  <c r="E16" i="5"/>
  <c r="H16" i="5"/>
  <c r="K16" i="5"/>
  <c r="N16" i="5"/>
  <c r="C17" i="5"/>
  <c r="D17" i="5"/>
  <c r="F17" i="5"/>
  <c r="G17" i="5"/>
  <c r="I17" i="5"/>
  <c r="J17" i="5"/>
  <c r="L17" i="5"/>
  <c r="M17" i="5"/>
  <c r="H13" i="1" l="1"/>
  <c r="N17" i="5"/>
  <c r="K17" i="5"/>
  <c r="H17" i="5"/>
  <c r="E17" i="5"/>
  <c r="D12" i="1"/>
  <c r="C12" i="1"/>
  <c r="D11" i="1"/>
  <c r="C11" i="1"/>
  <c r="D10" i="1"/>
  <c r="C10" i="1"/>
  <c r="D9" i="1"/>
  <c r="C9" i="1"/>
  <c r="D8" i="1"/>
  <c r="C8" i="1"/>
  <c r="E8" i="1" l="1"/>
  <c r="E12" i="1"/>
  <c r="E10" i="1"/>
  <c r="E11" i="1"/>
  <c r="E9" i="1"/>
  <c r="D13" i="1"/>
  <c r="C13" i="1"/>
  <c r="E13" i="1" l="1"/>
</calcChain>
</file>

<file path=xl/sharedStrings.xml><?xml version="1.0" encoding="utf-8"?>
<sst xmlns="http://schemas.openxmlformats.org/spreadsheetml/2006/main" count="137" uniqueCount="44">
  <si>
    <t>Xifres en euros</t>
  </si>
  <si>
    <t>Total</t>
  </si>
  <si>
    <t>Ens vinculats</t>
  </si>
  <si>
    <t>Universitat</t>
  </si>
  <si>
    <t>Finalitat</t>
  </si>
  <si>
    <t>Finançament competitiu: Recursos concedits en el marc d'una convocatòria competitiva</t>
  </si>
  <si>
    <t>Finançament no competitu: Recursos aconseguits per via no competitiva com poden ser subvencions directes, contractes, convenis o altres tipus de col·laboracions</t>
  </si>
  <si>
    <t>Recursos ens vinculats: Recursos concedits a una altra entitat per a una activitat de R+D que du a terme PDI de la universitat amb caràcter d'investigador principal o responsable de l'activitat</t>
  </si>
  <si>
    <t>Recursos econòmics captats d'R+D</t>
  </si>
  <si>
    <t>RECURSOS D'R+D NO COMPETITIUS PER DESTINACIÓ</t>
  </si>
  <si>
    <t>Altres</t>
  </si>
  <si>
    <t>Serveis científics i tècnics</t>
  </si>
  <si>
    <t>Premis a projectes</t>
  </si>
  <si>
    <t>Per a projectes</t>
  </si>
  <si>
    <t>Beques</t>
  </si>
  <si>
    <t>Contractes</t>
  </si>
  <si>
    <t>Mobilitat</t>
  </si>
  <si>
    <t>Cursos, congressos i seminaris</t>
  </si>
  <si>
    <t>Difusió i promoció de la Ciència</t>
  </si>
  <si>
    <t>Programes de formació</t>
  </si>
  <si>
    <t>Altres accions complementèries o especials</t>
  </si>
  <si>
    <t>Per a Grups i xarxes</t>
  </si>
  <si>
    <t>Patents i llicències</t>
  </si>
  <si>
    <t>Spin-OFF</t>
  </si>
  <si>
    <t>Valorització del coneixement</t>
  </si>
  <si>
    <t>Càtedres d'empresa (si no són exclusivament de docència)</t>
  </si>
  <si>
    <t>Altres ajuts</t>
  </si>
  <si>
    <t>Destinació</t>
  </si>
  <si>
    <t>Import universitat</t>
  </si>
  <si>
    <t>Import ens vinculat</t>
  </si>
  <si>
    <t>TOTAL</t>
  </si>
  <si>
    <t>NO COMPETITIU</t>
  </si>
  <si>
    <t>Accions complementàries a projectes</t>
  </si>
  <si>
    <t>Càtedres</t>
  </si>
  <si>
    <t>Projectes R+D</t>
  </si>
  <si>
    <t>Accions complementàries</t>
  </si>
  <si>
    <t>Càtedres d'empresa</t>
  </si>
  <si>
    <t>Patents i Spin-Off's</t>
  </si>
  <si>
    <t>Serveis científics i tècnics, assajos clínics i estudis observacionals</t>
  </si>
  <si>
    <t>Formació i difusió de la ciència</t>
  </si>
  <si>
    <t>Grups i xarxes</t>
  </si>
  <si>
    <t>Infraestructura</t>
  </si>
  <si>
    <t>Recursos humans</t>
  </si>
  <si>
    <t>Projectes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</si>
</sst>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(#,##0\)"/>
    <numFmt numFmtId="165" formatCode="_(#,##0_);_(\(#,##0\);_(&quot;-&quot;_);_(@_)"/>
  </numFmts>
  <fonts count="18" x14ac:knownFonts="1">
    <font>
      <sz val="10"/>
      <name val="Arial"/>
    </font>
    <font>
      <sz val="10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4" tint="-0.499984740745262"/>
      <name val="Arial"/>
      <family val="2"/>
    </font>
    <font>
      <sz val="9"/>
      <color theme="4" tint="-0.499984740745262"/>
      <name val="Arial"/>
      <family val="2"/>
    </font>
    <font>
      <i/>
      <sz val="8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sz val="8"/>
      <color theme="0"/>
      <name val="Verdana"/>
      <family val="2"/>
    </font>
    <font>
      <sz val="10"/>
      <color theme="3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color theme="0"/>
      <name val="Verdana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sz val="8"/>
      <color rgb="FFC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Border="1"/>
    <xf numFmtId="0" fontId="4" fillId="0" borderId="0" xfId="0" applyFont="1" applyBorder="1"/>
    <xf numFmtId="0" fontId="4" fillId="0" borderId="0" xfId="0" applyFont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justify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/>
    </xf>
    <xf numFmtId="0" fontId="4" fillId="4" borderId="1" xfId="0" applyNumberFormat="1" applyFont="1" applyFill="1" applyBorder="1" applyAlignment="1">
      <alignment horizontal="left" vertic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6" fillId="0" borderId="0" xfId="0" applyFont="1" applyBorder="1" applyAlignment="1"/>
    <xf numFmtId="0" fontId="4" fillId="3" borderId="1" xfId="0" applyNumberFormat="1" applyFont="1" applyFill="1" applyBorder="1" applyAlignment="1">
      <alignment horizontal="left" vertical="center" wrapText="1"/>
    </xf>
    <xf numFmtId="165" fontId="5" fillId="3" borderId="1" xfId="0" applyNumberFormat="1" applyFont="1" applyFill="1" applyBorder="1" applyAlignment="1">
      <alignment horizontal="right" vertical="center"/>
    </xf>
    <xf numFmtId="165" fontId="5" fillId="4" borderId="1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165" fontId="4" fillId="0" borderId="0" xfId="0" applyNumberFormat="1" applyFont="1" applyBorder="1"/>
    <xf numFmtId="0" fontId="1" fillId="0" borderId="0" xfId="0" applyFont="1" applyBorder="1"/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right" wrapText="1"/>
    </xf>
    <xf numFmtId="164" fontId="10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/>
    <xf numFmtId="164" fontId="10" fillId="0" borderId="0" xfId="0" applyNumberFormat="1" applyFont="1" applyFill="1" applyBorder="1" applyAlignment="1">
      <alignment horizontal="right" vertical="top" wrapText="1"/>
    </xf>
    <xf numFmtId="0" fontId="11" fillId="0" borderId="0" xfId="0" applyFont="1" applyBorder="1"/>
    <xf numFmtId="0" fontId="1" fillId="0" borderId="0" xfId="0" applyFont="1" applyFill="1" applyBorder="1"/>
    <xf numFmtId="0" fontId="13" fillId="0" borderId="0" xfId="2" applyNumberFormat="1" applyFont="1" applyFill="1" applyBorder="1" applyAlignment="1">
      <alignment horizontal="left" vertical="center"/>
    </xf>
    <xf numFmtId="0" fontId="12" fillId="0" borderId="0" xfId="2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9" fillId="0" borderId="0" xfId="0" applyFont="1"/>
    <xf numFmtId="0" fontId="9" fillId="0" borderId="0" xfId="0" applyFont="1" applyBorder="1"/>
    <xf numFmtId="0" fontId="10" fillId="0" borderId="0" xfId="2" applyNumberFormat="1" applyFont="1" applyFill="1" applyBorder="1" applyAlignment="1">
      <alignment vertical="center"/>
    </xf>
    <xf numFmtId="3" fontId="9" fillId="0" borderId="0" xfId="0" applyNumberFormat="1" applyFont="1" applyFill="1" applyBorder="1"/>
    <xf numFmtId="0" fontId="14" fillId="0" borderId="0" xfId="2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3" fillId="2" borderId="1" xfId="0" applyNumberFormat="1" applyFont="1" applyFill="1" applyBorder="1" applyAlignment="1">
      <alignment horizontal="left" vertical="center"/>
    </xf>
    <xf numFmtId="0" fontId="15" fillId="0" borderId="0" xfId="0" applyFont="1" applyFill="1" applyBorder="1"/>
    <xf numFmtId="164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164" fontId="10" fillId="0" borderId="0" xfId="0" applyNumberFormat="1" applyFont="1" applyFill="1" applyBorder="1" applyAlignment="1">
      <alignment horizontal="right" vertical="top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3" fillId="2" borderId="1" xfId="0" applyNumberFormat="1" applyFont="1" applyFill="1" applyBorder="1" applyAlignment="1">
      <alignment horizontal="left" vertical="center"/>
    </xf>
    <xf numFmtId="0" fontId="16" fillId="0" borderId="0" xfId="0" applyFont="1" applyFill="1" applyBorder="1"/>
    <xf numFmtId="0" fontId="16" fillId="0" borderId="0" xfId="0" applyFont="1"/>
    <xf numFmtId="0" fontId="16" fillId="0" borderId="0" xfId="0" applyFont="1" applyBorder="1"/>
    <xf numFmtId="164" fontId="17" fillId="5" borderId="0" xfId="0" applyNumberFormat="1" applyFont="1" applyFill="1" applyBorder="1" applyAlignment="1">
      <alignment horizontal="right" vertical="center" wrapText="1"/>
    </xf>
    <xf numFmtId="37" fontId="10" fillId="0" borderId="0" xfId="0" applyNumberFormat="1" applyFont="1" applyFill="1" applyBorder="1" applyAlignment="1">
      <alignment horizontal="right" vertical="center" wrapText="1"/>
    </xf>
    <xf numFmtId="37" fontId="10" fillId="0" borderId="0" xfId="0" applyNumberFormat="1" applyFont="1" applyFill="1" applyBorder="1" applyAlignment="1">
      <alignment horizontal="right" vertical="top" wrapText="1"/>
    </xf>
  </cellXfs>
  <cellStyles count="3">
    <cellStyle name="Normal" xfId="0" builtinId="0"/>
    <cellStyle name="Normal 2" xfId="1"/>
    <cellStyle name="Normal_Taula Dest  i Dest  Específica 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tabSelected="1" zoomScale="90" zoomScaleNormal="90" workbookViewId="0">
      <selection activeCell="D22" sqref="D22"/>
    </sheetView>
  </sheetViews>
  <sheetFormatPr defaultColWidth="9.08984375" defaultRowHeight="12.5" x14ac:dyDescent="0.25"/>
  <cols>
    <col min="1" max="1" width="0.54296875" style="1" customWidth="1"/>
    <col min="2" max="2" width="31.08984375" style="1" customWidth="1"/>
    <col min="3" max="3" width="11.453125" style="1" customWidth="1"/>
    <col min="4" max="11" width="11.08984375" style="1" customWidth="1"/>
    <col min="12" max="12" width="1" style="1" customWidth="1"/>
    <col min="13" max="21" width="11" style="1" customWidth="1"/>
    <col min="22" max="23" width="10.54296875" style="1" customWidth="1"/>
    <col min="24" max="16384" width="9.08984375" style="1"/>
  </cols>
  <sheetData>
    <row r="1" spans="1:12" s="6" customFormat="1" ht="13" x14ac:dyDescent="0.25">
      <c r="B1" s="7" t="s">
        <v>8</v>
      </c>
    </row>
    <row r="2" spans="1:12" s="6" customFormat="1" ht="13" x14ac:dyDescent="0.25">
      <c r="B2" s="7" t="s">
        <v>9</v>
      </c>
      <c r="C2" s="8"/>
      <c r="D2" s="8"/>
      <c r="E2" s="8"/>
      <c r="F2" s="8"/>
      <c r="G2" s="8"/>
      <c r="H2" s="8"/>
      <c r="I2" s="8"/>
      <c r="J2" s="8"/>
      <c r="K2" s="8"/>
      <c r="L2" s="8"/>
    </row>
    <row r="5" spans="1:12" x14ac:dyDescent="0.2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2" s="2" customFormat="1" ht="17.399999999999999" customHeight="1" x14ac:dyDescent="0.25">
      <c r="A6" s="16"/>
      <c r="B6" s="58" t="s">
        <v>4</v>
      </c>
      <c r="C6" s="53">
        <v>2020</v>
      </c>
      <c r="D6" s="54"/>
      <c r="E6" s="55"/>
      <c r="F6" s="53">
        <v>2021</v>
      </c>
      <c r="G6" s="54"/>
      <c r="H6" s="55"/>
      <c r="I6" s="53">
        <v>2022</v>
      </c>
      <c r="J6" s="54"/>
      <c r="K6" s="55"/>
      <c r="L6" s="17"/>
    </row>
    <row r="7" spans="1:12" s="2" customFormat="1" ht="29.4" customHeight="1" x14ac:dyDescent="0.25">
      <c r="A7" s="16"/>
      <c r="B7" s="58"/>
      <c r="C7" s="9" t="s">
        <v>3</v>
      </c>
      <c r="D7" s="9" t="s">
        <v>2</v>
      </c>
      <c r="E7" s="9" t="s">
        <v>1</v>
      </c>
      <c r="F7" s="9" t="s">
        <v>3</v>
      </c>
      <c r="G7" s="9" t="s">
        <v>2</v>
      </c>
      <c r="H7" s="9" t="s">
        <v>1</v>
      </c>
      <c r="I7" s="9" t="s">
        <v>3</v>
      </c>
      <c r="J7" s="9" t="s">
        <v>2</v>
      </c>
      <c r="K7" s="9" t="s">
        <v>1</v>
      </c>
      <c r="L7" s="17"/>
    </row>
    <row r="8" spans="1:12" s="3" customFormat="1" ht="19.399999999999999" customHeight="1" x14ac:dyDescent="0.25">
      <c r="A8" s="18"/>
      <c r="B8" s="11" t="s">
        <v>34</v>
      </c>
      <c r="C8" s="27">
        <f>+C23+C24+C25</f>
        <v>6385032.2800000003</v>
      </c>
      <c r="D8" s="27">
        <f>+D23+D24+D25</f>
        <v>11217503.24</v>
      </c>
      <c r="E8" s="27">
        <f>+C8+D8</f>
        <v>17602535.52</v>
      </c>
      <c r="F8" s="27">
        <f>+F23+F24+F25</f>
        <v>11383587.41</v>
      </c>
      <c r="G8" s="27">
        <f>+G23+G24+G25</f>
        <v>312945</v>
      </c>
      <c r="H8" s="27">
        <f>+F8+G8</f>
        <v>11696532.41</v>
      </c>
      <c r="I8" s="27">
        <f>+I23+I24+I25</f>
        <v>8939656.4100000001</v>
      </c>
      <c r="J8" s="27">
        <f>+J23+J24+J25</f>
        <v>476365.6</v>
      </c>
      <c r="K8" s="27">
        <f>+I8+J8</f>
        <v>9416022.0099999998</v>
      </c>
      <c r="L8" s="19"/>
    </row>
    <row r="9" spans="1:12" s="3" customFormat="1" ht="19.399999999999999" customHeight="1" x14ac:dyDescent="0.25">
      <c r="A9" s="18"/>
      <c r="B9" s="12" t="s">
        <v>35</v>
      </c>
      <c r="C9" s="28">
        <f>C29+C30+C31+C32</f>
        <v>738069.40999999992</v>
      </c>
      <c r="D9" s="28">
        <f>D29+D30+D31+D32</f>
        <v>0</v>
      </c>
      <c r="E9" s="28">
        <f t="shared" ref="E9:E12" si="0">+C9+D9</f>
        <v>738069.40999999992</v>
      </c>
      <c r="F9" s="28">
        <f>F29+F30+F31+F32</f>
        <v>493519.74</v>
      </c>
      <c r="G9" s="28">
        <f>G29+G30+G31+G32</f>
        <v>0</v>
      </c>
      <c r="H9" s="28">
        <f t="shared" ref="H9:H12" si="1">+F9+G9</f>
        <v>493519.74</v>
      </c>
      <c r="I9" s="28">
        <f>I29+I30+I31+I32</f>
        <v>1024267.73</v>
      </c>
      <c r="J9" s="28">
        <f>J29+J30+J31+J32</f>
        <v>0</v>
      </c>
      <c r="K9" s="28">
        <f t="shared" ref="K9:K12" si="2">+I9+J9</f>
        <v>1024267.73</v>
      </c>
      <c r="L9" s="19"/>
    </row>
    <row r="10" spans="1:12" s="3" customFormat="1" ht="19.399999999999999" customHeight="1" x14ac:dyDescent="0.25">
      <c r="A10" s="18"/>
      <c r="B10" s="26" t="s">
        <v>33</v>
      </c>
      <c r="C10" s="27">
        <f>C37</f>
        <v>735967</v>
      </c>
      <c r="D10" s="27">
        <f>D37</f>
        <v>0</v>
      </c>
      <c r="E10" s="27">
        <f t="shared" si="0"/>
        <v>735967</v>
      </c>
      <c r="F10" s="27">
        <f>F37</f>
        <v>607118</v>
      </c>
      <c r="G10" s="27">
        <f>G37</f>
        <v>0</v>
      </c>
      <c r="H10" s="27">
        <f t="shared" si="1"/>
        <v>607118</v>
      </c>
      <c r="I10" s="27">
        <f>I37</f>
        <v>474550</v>
      </c>
      <c r="J10" s="27">
        <f>J37</f>
        <v>0</v>
      </c>
      <c r="K10" s="27">
        <f t="shared" si="2"/>
        <v>474550</v>
      </c>
      <c r="L10" s="19"/>
    </row>
    <row r="11" spans="1:12" s="3" customFormat="1" ht="19.399999999999999" customHeight="1" x14ac:dyDescent="0.25">
      <c r="A11" s="18"/>
      <c r="B11" s="12" t="s">
        <v>11</v>
      </c>
      <c r="C11" s="28">
        <f>C38</f>
        <v>7544669.1200000001</v>
      </c>
      <c r="D11" s="28">
        <f>D38</f>
        <v>1282153.06</v>
      </c>
      <c r="E11" s="28">
        <f t="shared" si="0"/>
        <v>8826822.1799999997</v>
      </c>
      <c r="F11" s="28">
        <f>F38</f>
        <v>7408263.3700000001</v>
      </c>
      <c r="G11" s="28">
        <f>G38</f>
        <v>964698.27</v>
      </c>
      <c r="H11" s="28">
        <f t="shared" si="1"/>
        <v>8372961.6400000006</v>
      </c>
      <c r="I11" s="28">
        <f>I38</f>
        <v>6995443.6699999999</v>
      </c>
      <c r="J11" s="28">
        <f>J38</f>
        <v>886320.24</v>
      </c>
      <c r="K11" s="28">
        <f t="shared" si="2"/>
        <v>7881763.9100000001</v>
      </c>
      <c r="L11" s="19"/>
    </row>
    <row r="12" spans="1:12" s="3" customFormat="1" ht="19.399999999999999" customHeight="1" x14ac:dyDescent="0.25">
      <c r="A12" s="18"/>
      <c r="B12" s="11" t="s">
        <v>10</v>
      </c>
      <c r="C12" s="27">
        <f>C26+C27+C28+C33+C34+C35+C36+C39</f>
        <v>3924873.61</v>
      </c>
      <c r="D12" s="27">
        <f>D26+D27+D28+D33+D34+D35+D36+D39</f>
        <v>0</v>
      </c>
      <c r="E12" s="27">
        <f t="shared" si="0"/>
        <v>3924873.61</v>
      </c>
      <c r="F12" s="27">
        <f>F26+F27+F28+F33+F34+F35+F36+F39</f>
        <v>10772617.77</v>
      </c>
      <c r="G12" s="27">
        <f>G26+G27+G28+G33+G34+G35+G36+G39</f>
        <v>45886</v>
      </c>
      <c r="H12" s="27">
        <f t="shared" si="1"/>
        <v>10818503.77</v>
      </c>
      <c r="I12" s="27">
        <f>I26+I27+I28+I33+I34+I35+I36+I39+I40</f>
        <v>5789697.4800000004</v>
      </c>
      <c r="J12" s="27">
        <f>J26+J27+J28+J33+J34+J35+J36+J39+J40</f>
        <v>0</v>
      </c>
      <c r="K12" s="27">
        <f t="shared" si="2"/>
        <v>5789697.4800000004</v>
      </c>
      <c r="L12" s="19"/>
    </row>
    <row r="13" spans="1:12" s="2" customFormat="1" ht="17.399999999999999" customHeight="1" x14ac:dyDescent="0.25">
      <c r="A13" s="16"/>
      <c r="B13" s="10" t="s">
        <v>1</v>
      </c>
      <c r="C13" s="29">
        <f t="shared" ref="C13:E13" si="3">SUM(C8:C12)</f>
        <v>19328611.420000002</v>
      </c>
      <c r="D13" s="29">
        <f t="shared" si="3"/>
        <v>12499656.300000001</v>
      </c>
      <c r="E13" s="29">
        <f t="shared" si="3"/>
        <v>31828267.719999999</v>
      </c>
      <c r="F13" s="29">
        <f t="shared" ref="F13:H13" si="4">SUM(F8:F12)</f>
        <v>30665106.289999999</v>
      </c>
      <c r="G13" s="29">
        <f t="shared" si="4"/>
        <v>1323529.27</v>
      </c>
      <c r="H13" s="29">
        <f t="shared" si="4"/>
        <v>31988635.559999999</v>
      </c>
      <c r="I13" s="29">
        <f t="shared" ref="I13:K13" si="5">SUM(I8:I12)</f>
        <v>23223615.290000003</v>
      </c>
      <c r="J13" s="29">
        <f t="shared" si="5"/>
        <v>1362685.8399999999</v>
      </c>
      <c r="K13" s="29">
        <f t="shared" si="5"/>
        <v>24586301.129999999</v>
      </c>
      <c r="L13" s="17"/>
    </row>
    <row r="14" spans="1:12" s="6" customFormat="1" x14ac:dyDescent="0.25">
      <c r="A14" s="20"/>
      <c r="B14" s="4" t="s">
        <v>0</v>
      </c>
      <c r="C14" s="30"/>
      <c r="D14" s="30"/>
      <c r="E14" s="30"/>
      <c r="F14" s="30"/>
      <c r="G14" s="30"/>
      <c r="H14" s="30"/>
      <c r="I14" s="30"/>
      <c r="J14" s="30"/>
      <c r="K14" s="30"/>
      <c r="L14" s="21"/>
    </row>
    <row r="15" spans="1:12" s="6" customFormat="1" x14ac:dyDescent="0.25">
      <c r="A15" s="20"/>
      <c r="B15" s="47" t="s">
        <v>5</v>
      </c>
      <c r="C15" s="5"/>
      <c r="D15" s="5"/>
      <c r="E15" s="5"/>
      <c r="F15" s="5"/>
      <c r="G15" s="5"/>
      <c r="H15" s="5"/>
      <c r="I15" s="5"/>
      <c r="J15" s="5"/>
      <c r="K15" s="5"/>
      <c r="L15" s="21"/>
    </row>
    <row r="16" spans="1:12" s="6" customFormat="1" x14ac:dyDescent="0.25">
      <c r="A16" s="20"/>
      <c r="B16" s="47" t="s">
        <v>6</v>
      </c>
      <c r="C16" s="5"/>
      <c r="D16" s="5"/>
      <c r="E16" s="5"/>
      <c r="F16" s="5"/>
      <c r="G16" s="5"/>
      <c r="H16" s="5"/>
      <c r="I16" s="5"/>
      <c r="J16" s="5"/>
      <c r="K16" s="5"/>
      <c r="L16" s="21"/>
    </row>
    <row r="17" spans="1:23" s="6" customFormat="1" x14ac:dyDescent="0.25">
      <c r="A17" s="20"/>
      <c r="B17" s="25" t="s">
        <v>7</v>
      </c>
      <c r="C17" s="5"/>
      <c r="D17" s="5"/>
      <c r="E17" s="5"/>
      <c r="F17" s="5"/>
      <c r="G17" s="5"/>
      <c r="H17" s="5"/>
      <c r="I17" s="5"/>
      <c r="J17" s="5"/>
      <c r="K17" s="5"/>
      <c r="L17" s="21"/>
    </row>
    <row r="18" spans="1:23" ht="5.4" customHeight="1" x14ac:dyDescent="0.2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4"/>
    </row>
    <row r="19" spans="1:23" x14ac:dyDescent="0.25">
      <c r="A19" s="31"/>
      <c r="B19" s="37"/>
      <c r="C19" s="37"/>
    </row>
    <row r="20" spans="1:23" x14ac:dyDescent="0.25">
      <c r="B20" s="35" t="s">
        <v>31</v>
      </c>
      <c r="C20" s="60"/>
      <c r="D20" s="60"/>
      <c r="E20" s="60"/>
      <c r="F20" s="60"/>
      <c r="G20" s="60"/>
      <c r="H20" s="60"/>
      <c r="I20" s="60"/>
      <c r="J20" s="60"/>
      <c r="K20" s="60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x14ac:dyDescent="0.25">
      <c r="A21" s="35"/>
      <c r="B21" s="32"/>
      <c r="C21" s="56">
        <v>2020</v>
      </c>
      <c r="D21" s="56"/>
      <c r="E21" s="56"/>
      <c r="F21" s="56">
        <v>2021</v>
      </c>
      <c r="G21" s="56"/>
      <c r="H21" s="56"/>
      <c r="I21" s="56">
        <v>2022</v>
      </c>
      <c r="J21" s="56"/>
      <c r="K21" s="56"/>
    </row>
    <row r="22" spans="1:23" ht="20.5" x14ac:dyDescent="0.25">
      <c r="A22" s="35"/>
      <c r="B22" s="32" t="s">
        <v>27</v>
      </c>
      <c r="C22" s="33" t="s">
        <v>28</v>
      </c>
      <c r="D22" s="33" t="s">
        <v>29</v>
      </c>
      <c r="E22" s="33" t="s">
        <v>30</v>
      </c>
      <c r="F22" s="33" t="s">
        <v>28</v>
      </c>
      <c r="G22" s="33" t="s">
        <v>29</v>
      </c>
      <c r="H22" s="33" t="s">
        <v>30</v>
      </c>
      <c r="I22" s="33" t="s">
        <v>28</v>
      </c>
      <c r="J22" s="33" t="s">
        <v>29</v>
      </c>
      <c r="K22" s="33" t="s">
        <v>30</v>
      </c>
    </row>
    <row r="23" spans="1:23" x14ac:dyDescent="0.25">
      <c r="A23" s="35"/>
      <c r="B23" s="32" t="s">
        <v>12</v>
      </c>
      <c r="C23" s="36">
        <v>124495.45</v>
      </c>
      <c r="D23" s="36">
        <v>0</v>
      </c>
      <c r="E23" s="36">
        <v>124495.45</v>
      </c>
      <c r="F23" s="50">
        <v>72000</v>
      </c>
      <c r="G23" s="50">
        <v>0</v>
      </c>
      <c r="H23" s="50">
        <v>72000</v>
      </c>
      <c r="I23" s="63">
        <v>23950</v>
      </c>
      <c r="J23" s="63">
        <v>0</v>
      </c>
      <c r="K23" s="63">
        <v>23950</v>
      </c>
    </row>
    <row r="24" spans="1:23" x14ac:dyDescent="0.25">
      <c r="A24" s="35"/>
      <c r="B24" s="32" t="s">
        <v>13</v>
      </c>
      <c r="C24" s="34">
        <v>6227036.8300000001</v>
      </c>
      <c r="D24" s="34">
        <v>11217503.24</v>
      </c>
      <c r="E24" s="34">
        <v>17444540.07</v>
      </c>
      <c r="F24" s="50">
        <v>11311587.41</v>
      </c>
      <c r="G24" s="50">
        <v>312945</v>
      </c>
      <c r="H24" s="50">
        <v>11624532.41</v>
      </c>
      <c r="I24" s="63">
        <v>8915706.4100000001</v>
      </c>
      <c r="J24" s="63">
        <v>476365.6</v>
      </c>
      <c r="K24" s="63">
        <v>9392072.0099999998</v>
      </c>
    </row>
    <row r="25" spans="1:23" x14ac:dyDescent="0.25">
      <c r="A25" s="35"/>
      <c r="B25" s="32" t="s">
        <v>32</v>
      </c>
      <c r="C25" s="34">
        <v>33500</v>
      </c>
      <c r="D25" s="34">
        <v>0</v>
      </c>
      <c r="E25" s="34">
        <v>33500</v>
      </c>
      <c r="F25" s="51"/>
      <c r="G25" s="51"/>
      <c r="H25" s="51"/>
      <c r="I25" s="63"/>
      <c r="J25" s="63"/>
      <c r="K25" s="63"/>
    </row>
    <row r="26" spans="1:23" x14ac:dyDescent="0.25">
      <c r="A26" s="35"/>
      <c r="B26" s="32" t="s">
        <v>14</v>
      </c>
      <c r="C26" s="34"/>
      <c r="D26" s="34"/>
      <c r="E26" s="34"/>
      <c r="F26" s="51"/>
      <c r="G26" s="51"/>
      <c r="H26" s="51"/>
      <c r="I26" s="63"/>
      <c r="J26" s="63"/>
      <c r="K26" s="63"/>
    </row>
    <row r="27" spans="1:23" x14ac:dyDescent="0.25">
      <c r="A27" s="35"/>
      <c r="B27" s="32" t="s">
        <v>15</v>
      </c>
      <c r="C27" s="34"/>
      <c r="D27" s="34"/>
      <c r="E27" s="34"/>
      <c r="F27" s="50">
        <v>5920900</v>
      </c>
      <c r="G27" s="50">
        <v>0</v>
      </c>
      <c r="H27" s="50">
        <v>5920900</v>
      </c>
      <c r="I27" s="63">
        <v>30000</v>
      </c>
      <c r="J27" s="63">
        <v>0</v>
      </c>
      <c r="K27" s="63">
        <v>30000</v>
      </c>
    </row>
    <row r="28" spans="1:23" x14ac:dyDescent="0.25">
      <c r="A28" s="35"/>
      <c r="B28" s="32" t="s">
        <v>16</v>
      </c>
      <c r="C28" s="34"/>
      <c r="D28" s="34"/>
      <c r="E28" s="34"/>
      <c r="F28" s="50">
        <v>1199487.71</v>
      </c>
      <c r="G28" s="50">
        <v>0</v>
      </c>
      <c r="H28" s="50">
        <v>1199487.71</v>
      </c>
      <c r="I28" s="63"/>
      <c r="J28" s="63"/>
      <c r="K28" s="63"/>
    </row>
    <row r="29" spans="1:23" x14ac:dyDescent="0.25">
      <c r="A29" s="35"/>
      <c r="B29" s="32" t="s">
        <v>17</v>
      </c>
      <c r="C29" s="34">
        <v>367786.41</v>
      </c>
      <c r="D29" s="34">
        <v>0</v>
      </c>
      <c r="E29" s="34">
        <v>367786.41</v>
      </c>
      <c r="F29" s="50">
        <v>114768.74</v>
      </c>
      <c r="G29" s="50">
        <v>0</v>
      </c>
      <c r="H29" s="50">
        <v>114768.74</v>
      </c>
      <c r="I29" s="63">
        <v>536404.87</v>
      </c>
      <c r="J29" s="63">
        <v>0</v>
      </c>
      <c r="K29" s="63">
        <v>536404.87</v>
      </c>
    </row>
    <row r="30" spans="1:23" x14ac:dyDescent="0.25">
      <c r="A30" s="35"/>
      <c r="B30" s="32" t="s">
        <v>18</v>
      </c>
      <c r="C30" s="34">
        <v>248622</v>
      </c>
      <c r="D30" s="34">
        <v>0</v>
      </c>
      <c r="E30" s="34">
        <v>248622</v>
      </c>
      <c r="F30" s="50">
        <v>220251</v>
      </c>
      <c r="G30" s="50">
        <v>0</v>
      </c>
      <c r="H30" s="50">
        <v>220251</v>
      </c>
      <c r="I30" s="63">
        <v>40497.15</v>
      </c>
      <c r="J30" s="63">
        <v>0</v>
      </c>
      <c r="K30" s="63">
        <v>40497.15</v>
      </c>
    </row>
    <row r="31" spans="1:23" x14ac:dyDescent="0.25">
      <c r="A31" s="35"/>
      <c r="B31" s="32" t="s">
        <v>19</v>
      </c>
      <c r="C31" s="34">
        <v>93661</v>
      </c>
      <c r="D31" s="34">
        <v>0</v>
      </c>
      <c r="E31" s="34">
        <v>93661</v>
      </c>
      <c r="F31" s="50">
        <v>133500</v>
      </c>
      <c r="G31" s="50">
        <v>0</v>
      </c>
      <c r="H31" s="50">
        <v>133500</v>
      </c>
      <c r="I31" s="63">
        <v>127214.1</v>
      </c>
      <c r="J31" s="63">
        <v>0</v>
      </c>
      <c r="K31" s="63">
        <v>127214.1</v>
      </c>
    </row>
    <row r="32" spans="1:23" ht="20" x14ac:dyDescent="0.25">
      <c r="A32" s="35"/>
      <c r="B32" s="32" t="s">
        <v>20</v>
      </c>
      <c r="C32" s="34">
        <v>28000</v>
      </c>
      <c r="D32" s="34">
        <v>0</v>
      </c>
      <c r="E32" s="34">
        <v>28000</v>
      </c>
      <c r="F32" s="50">
        <v>25000</v>
      </c>
      <c r="G32" s="50">
        <v>0</v>
      </c>
      <c r="H32" s="50">
        <v>25000</v>
      </c>
      <c r="I32" s="63">
        <v>320151.61</v>
      </c>
      <c r="J32" s="63">
        <v>0</v>
      </c>
      <c r="K32" s="63">
        <v>320151.61</v>
      </c>
    </row>
    <row r="33" spans="1:12" x14ac:dyDescent="0.25">
      <c r="A33" s="35"/>
      <c r="B33" s="32" t="s">
        <v>21</v>
      </c>
      <c r="C33" s="34">
        <v>4000</v>
      </c>
      <c r="D33" s="34">
        <v>0</v>
      </c>
      <c r="E33" s="34">
        <v>4000</v>
      </c>
      <c r="F33" s="51"/>
      <c r="G33" s="51"/>
      <c r="H33" s="51"/>
      <c r="I33" s="63"/>
      <c r="J33" s="63"/>
      <c r="K33" s="63"/>
    </row>
    <row r="34" spans="1:12" x14ac:dyDescent="0.25">
      <c r="A34" s="35"/>
      <c r="B34" s="32" t="s">
        <v>22</v>
      </c>
      <c r="C34" s="34">
        <v>259706.75</v>
      </c>
      <c r="D34" s="34">
        <v>0</v>
      </c>
      <c r="E34" s="34">
        <v>259706.75</v>
      </c>
      <c r="F34" s="50">
        <v>285837.38</v>
      </c>
      <c r="G34" s="50">
        <v>45886</v>
      </c>
      <c r="H34" s="50">
        <v>331723.38</v>
      </c>
      <c r="I34" s="63">
        <v>285180.05</v>
      </c>
      <c r="J34" s="63">
        <v>0</v>
      </c>
      <c r="K34" s="63">
        <v>285180.05</v>
      </c>
    </row>
    <row r="35" spans="1:12" x14ac:dyDescent="0.25">
      <c r="A35" s="35"/>
      <c r="B35" s="32" t="s">
        <v>23</v>
      </c>
      <c r="C35" s="34">
        <v>107730.7</v>
      </c>
      <c r="D35" s="34">
        <v>0</v>
      </c>
      <c r="E35" s="34">
        <v>107730.7</v>
      </c>
      <c r="F35" s="50">
        <v>128535.82</v>
      </c>
      <c r="G35" s="50">
        <v>0</v>
      </c>
      <c r="H35" s="50">
        <v>128535.82</v>
      </c>
      <c r="I35" s="63">
        <v>135272.32999999999</v>
      </c>
      <c r="J35" s="63">
        <v>0</v>
      </c>
      <c r="K35" s="63">
        <v>135272.32999999999</v>
      </c>
    </row>
    <row r="36" spans="1:12" x14ac:dyDescent="0.25">
      <c r="A36" s="35"/>
      <c r="B36" s="32" t="s">
        <v>24</v>
      </c>
      <c r="C36" s="34">
        <v>299196.90000000002</v>
      </c>
      <c r="D36" s="34">
        <v>0</v>
      </c>
      <c r="E36" s="34">
        <v>299196.90000000002</v>
      </c>
      <c r="F36" s="50">
        <v>124000</v>
      </c>
      <c r="G36" s="50">
        <v>0</v>
      </c>
      <c r="H36" s="50">
        <v>124000</v>
      </c>
      <c r="I36" s="63">
        <v>419742.99</v>
      </c>
      <c r="J36" s="63">
        <v>0</v>
      </c>
      <c r="K36" s="63">
        <v>419742.99</v>
      </c>
    </row>
    <row r="37" spans="1:12" ht="20" x14ac:dyDescent="0.25">
      <c r="A37" s="35"/>
      <c r="B37" s="32" t="s">
        <v>25</v>
      </c>
      <c r="C37" s="34">
        <v>735967</v>
      </c>
      <c r="D37" s="34">
        <v>0</v>
      </c>
      <c r="E37" s="34">
        <v>735967</v>
      </c>
      <c r="F37" s="50">
        <v>607118</v>
      </c>
      <c r="G37" s="50">
        <v>0</v>
      </c>
      <c r="H37" s="50">
        <v>607118</v>
      </c>
      <c r="I37" s="63">
        <v>474550</v>
      </c>
      <c r="J37" s="63">
        <v>0</v>
      </c>
      <c r="K37" s="63">
        <v>474550</v>
      </c>
    </row>
    <row r="38" spans="1:12" x14ac:dyDescent="0.25">
      <c r="A38" s="35"/>
      <c r="B38" s="32" t="s">
        <v>11</v>
      </c>
      <c r="C38" s="34">
        <v>7544669.1200000001</v>
      </c>
      <c r="D38" s="34">
        <v>1282153.06</v>
      </c>
      <c r="E38" s="34">
        <v>8826822.1799999997</v>
      </c>
      <c r="F38" s="50">
        <v>7408263.3700000001</v>
      </c>
      <c r="G38" s="50">
        <v>964698.27</v>
      </c>
      <c r="H38" s="50">
        <v>8372961.6399999997</v>
      </c>
      <c r="I38" s="63">
        <v>6995443.6699999999</v>
      </c>
      <c r="J38" s="63">
        <v>886320.24</v>
      </c>
      <c r="K38" s="63">
        <v>7881763.9100000001</v>
      </c>
    </row>
    <row r="39" spans="1:12" x14ac:dyDescent="0.25">
      <c r="A39" s="35"/>
      <c r="B39" s="32" t="s">
        <v>26</v>
      </c>
      <c r="C39" s="34">
        <v>3254239.26</v>
      </c>
      <c r="D39" s="34">
        <v>0</v>
      </c>
      <c r="E39" s="34">
        <v>3254239.26</v>
      </c>
      <c r="F39" s="50">
        <v>3113856.86</v>
      </c>
      <c r="G39" s="50">
        <v>0</v>
      </c>
      <c r="H39" s="50">
        <v>3113856.86</v>
      </c>
      <c r="I39" s="63">
        <v>4911002.1100000003</v>
      </c>
      <c r="J39" s="63">
        <v>0</v>
      </c>
      <c r="K39" s="63">
        <v>4911002.1100000003</v>
      </c>
    </row>
    <row r="40" spans="1:12" x14ac:dyDescent="0.25">
      <c r="A40" s="35"/>
      <c r="B40" s="32"/>
      <c r="C40" s="34"/>
      <c r="D40" s="34"/>
      <c r="E40" s="34"/>
      <c r="F40" s="50"/>
      <c r="G40" s="50"/>
      <c r="H40" s="50"/>
      <c r="I40" s="63">
        <v>8500</v>
      </c>
      <c r="J40" s="63">
        <v>0</v>
      </c>
      <c r="K40" s="63">
        <v>8500</v>
      </c>
    </row>
    <row r="41" spans="1:12" x14ac:dyDescent="0.25">
      <c r="A41" s="35"/>
      <c r="B41" s="32" t="s">
        <v>1</v>
      </c>
      <c r="C41" s="34">
        <v>19328611.420000002</v>
      </c>
      <c r="D41" s="34">
        <v>12499656.300000001</v>
      </c>
      <c r="E41" s="34">
        <v>31828267.719999999</v>
      </c>
      <c r="F41" s="52">
        <v>30665106.289999999</v>
      </c>
      <c r="G41" s="52">
        <v>1323529.27</v>
      </c>
      <c r="H41" s="52">
        <v>31988635.559999999</v>
      </c>
      <c r="I41" s="64">
        <v>23223615.289999999</v>
      </c>
      <c r="J41" s="64">
        <v>1362685.84</v>
      </c>
      <c r="K41" s="64">
        <v>24586301.129999999</v>
      </c>
    </row>
    <row r="42" spans="1:12" x14ac:dyDescent="0.25">
      <c r="B42" s="59"/>
      <c r="C42" s="61"/>
      <c r="D42" s="60"/>
      <c r="E42" s="60"/>
      <c r="F42" s="60"/>
      <c r="G42" s="60"/>
      <c r="H42" s="60"/>
      <c r="I42" s="60"/>
      <c r="J42" s="60"/>
      <c r="K42" s="60"/>
    </row>
    <row r="43" spans="1:12" x14ac:dyDescent="0.25">
      <c r="B43" s="59"/>
      <c r="C43" s="62"/>
      <c r="D43" s="59"/>
      <c r="E43" s="61"/>
      <c r="F43" s="61"/>
      <c r="G43" s="61"/>
      <c r="H43" s="61"/>
      <c r="I43" s="61"/>
      <c r="J43" s="61"/>
      <c r="K43" s="61"/>
      <c r="L43" s="31"/>
    </row>
    <row r="44" spans="1:12" x14ac:dyDescent="0.25">
      <c r="B44" s="44"/>
      <c r="C44" s="42"/>
      <c r="D44" s="35"/>
      <c r="E44" s="35"/>
      <c r="F44" s="35"/>
      <c r="G44" s="35"/>
      <c r="H44" s="35"/>
      <c r="I44" s="35"/>
      <c r="J44" s="35"/>
      <c r="K44" s="35"/>
      <c r="L44" s="37"/>
    </row>
    <row r="45" spans="1:12" x14ac:dyDescent="0.25">
      <c r="B45" s="46"/>
      <c r="C45" s="35"/>
      <c r="D45" s="35"/>
      <c r="E45" s="35"/>
      <c r="F45" s="35"/>
      <c r="G45" s="35"/>
      <c r="H45" s="35"/>
      <c r="I45" s="35"/>
      <c r="J45" s="35"/>
      <c r="K45" s="35"/>
      <c r="L45" s="37"/>
    </row>
    <row r="46" spans="1:12" x14ac:dyDescent="0.25">
      <c r="B46" s="40"/>
      <c r="C46" s="38"/>
      <c r="D46" s="38"/>
      <c r="E46" s="38"/>
      <c r="F46" s="38"/>
      <c r="G46" s="38"/>
      <c r="H46" s="38"/>
      <c r="I46" s="38"/>
      <c r="J46" s="38"/>
      <c r="K46" s="38"/>
      <c r="L46" s="37"/>
    </row>
    <row r="47" spans="1:12" x14ac:dyDescent="0.25">
      <c r="B47" s="40"/>
      <c r="C47" s="38"/>
      <c r="D47" s="38"/>
      <c r="E47" s="38"/>
      <c r="F47" s="38"/>
      <c r="G47" s="38"/>
      <c r="H47" s="38"/>
      <c r="I47" s="38"/>
      <c r="J47" s="38"/>
      <c r="K47" s="38"/>
      <c r="L47" s="37"/>
    </row>
    <row r="48" spans="1:12" x14ac:dyDescent="0.25">
      <c r="B48" s="40"/>
      <c r="C48" s="38"/>
      <c r="D48" s="38"/>
      <c r="E48" s="38"/>
      <c r="F48" s="38"/>
      <c r="G48" s="38"/>
      <c r="H48" s="38"/>
      <c r="I48" s="38"/>
      <c r="J48" s="38"/>
      <c r="K48" s="38"/>
      <c r="L48" s="37"/>
    </row>
    <row r="49" spans="2:12" x14ac:dyDescent="0.25">
      <c r="B49" s="39"/>
      <c r="C49" s="38"/>
      <c r="D49" s="38"/>
      <c r="E49" s="38"/>
      <c r="F49" s="38"/>
      <c r="G49" s="38"/>
      <c r="H49" s="38"/>
      <c r="I49" s="38"/>
      <c r="J49" s="38"/>
      <c r="K49" s="38"/>
      <c r="L49" s="31"/>
    </row>
    <row r="50" spans="2:12" x14ac:dyDescent="0.25">
      <c r="B50" s="39"/>
      <c r="C50" s="38"/>
      <c r="D50" s="38"/>
      <c r="E50" s="38"/>
      <c r="F50" s="38"/>
      <c r="G50" s="38"/>
      <c r="H50" s="38"/>
      <c r="I50" s="38"/>
      <c r="J50" s="38"/>
      <c r="K50" s="38"/>
      <c r="L50" s="31"/>
    </row>
    <row r="51" spans="2:12" x14ac:dyDescent="0.25">
      <c r="B51" s="40"/>
      <c r="C51" s="38"/>
      <c r="D51" s="38"/>
      <c r="E51" s="38"/>
      <c r="F51" s="38"/>
      <c r="G51" s="38"/>
      <c r="H51" s="38"/>
      <c r="I51" s="38"/>
      <c r="J51" s="38"/>
      <c r="K51" s="38"/>
      <c r="L51" s="31"/>
    </row>
    <row r="52" spans="2:12" x14ac:dyDescent="0.25">
      <c r="B52" s="40"/>
      <c r="C52" s="38"/>
      <c r="D52" s="38"/>
      <c r="E52" s="38"/>
      <c r="F52" s="38"/>
      <c r="G52" s="38"/>
      <c r="H52" s="38"/>
      <c r="I52" s="38"/>
      <c r="J52" s="38"/>
      <c r="K52" s="38"/>
      <c r="L52" s="31"/>
    </row>
    <row r="53" spans="2:12" x14ac:dyDescent="0.25">
      <c r="B53" s="40"/>
      <c r="C53" s="38"/>
      <c r="D53" s="38"/>
      <c r="E53" s="38"/>
      <c r="F53" s="38"/>
      <c r="G53" s="38"/>
      <c r="H53" s="38"/>
      <c r="I53" s="38"/>
      <c r="J53" s="38"/>
      <c r="K53" s="38"/>
    </row>
    <row r="54" spans="2:12" x14ac:dyDescent="0.25">
      <c r="B54" s="40"/>
      <c r="C54" s="38"/>
      <c r="D54" s="38"/>
      <c r="E54" s="38"/>
      <c r="F54" s="38"/>
      <c r="G54" s="38"/>
      <c r="H54" s="38"/>
      <c r="I54" s="38"/>
      <c r="J54" s="38"/>
      <c r="K54" s="38"/>
    </row>
    <row r="55" spans="2:12" x14ac:dyDescent="0.25">
      <c r="B55" s="39"/>
      <c r="C55" s="38"/>
      <c r="D55" s="38"/>
      <c r="E55" s="38"/>
      <c r="F55" s="38"/>
      <c r="G55" s="38"/>
      <c r="H55" s="38"/>
      <c r="I55" s="38"/>
      <c r="J55" s="38"/>
      <c r="K55" s="38"/>
    </row>
    <row r="56" spans="2:12" x14ac:dyDescent="0.25">
      <c r="B56" s="40"/>
      <c r="C56" s="38"/>
      <c r="D56" s="38"/>
      <c r="E56" s="38"/>
      <c r="F56" s="38"/>
      <c r="G56" s="38"/>
      <c r="H56" s="38"/>
      <c r="I56" s="38"/>
      <c r="J56" s="38"/>
      <c r="K56" s="38"/>
    </row>
    <row r="57" spans="2:12" x14ac:dyDescent="0.25">
      <c r="B57" s="40"/>
      <c r="C57" s="38"/>
      <c r="D57" s="38"/>
      <c r="E57" s="38"/>
      <c r="F57" s="38"/>
      <c r="G57" s="38"/>
      <c r="H57" s="38"/>
      <c r="I57" s="38"/>
      <c r="J57" s="38"/>
      <c r="K57" s="38"/>
    </row>
    <row r="58" spans="2:12" x14ac:dyDescent="0.25">
      <c r="B58" s="40"/>
      <c r="C58" s="38"/>
      <c r="D58" s="38"/>
      <c r="E58" s="38"/>
      <c r="F58" s="38"/>
      <c r="G58" s="38"/>
      <c r="H58" s="38"/>
      <c r="I58" s="38"/>
      <c r="J58" s="38"/>
      <c r="K58" s="38"/>
    </row>
    <row r="59" spans="2:12" x14ac:dyDescent="0.25">
      <c r="B59" s="40"/>
      <c r="C59" s="38"/>
      <c r="D59" s="35"/>
      <c r="E59" s="38"/>
      <c r="F59" s="38"/>
      <c r="G59" s="38"/>
      <c r="H59" s="38"/>
      <c r="I59" s="38"/>
      <c r="J59" s="38"/>
      <c r="K59" s="38"/>
    </row>
    <row r="60" spans="2:12" x14ac:dyDescent="0.25">
      <c r="B60" s="39"/>
      <c r="C60" s="38"/>
      <c r="D60" s="35"/>
      <c r="E60" s="35"/>
      <c r="F60" s="35"/>
      <c r="G60" s="35"/>
      <c r="H60" s="35"/>
      <c r="I60" s="35"/>
      <c r="J60" s="35"/>
      <c r="K60" s="35"/>
    </row>
    <row r="61" spans="2:12" x14ac:dyDescent="0.25">
      <c r="B61" s="39"/>
      <c r="C61" s="38"/>
      <c r="D61" s="35"/>
      <c r="E61" s="35"/>
      <c r="F61" s="35"/>
      <c r="G61" s="35"/>
      <c r="H61" s="35"/>
      <c r="I61" s="35"/>
      <c r="J61" s="35"/>
      <c r="K61" s="35"/>
    </row>
    <row r="62" spans="2:12" x14ac:dyDescent="0.25">
      <c r="B62" s="40"/>
      <c r="C62" s="38"/>
      <c r="D62" s="35"/>
      <c r="E62" s="35"/>
      <c r="F62" s="35"/>
      <c r="G62" s="35"/>
      <c r="H62" s="35"/>
      <c r="I62" s="35"/>
      <c r="J62" s="35"/>
      <c r="K62" s="35"/>
    </row>
    <row r="63" spans="2:12" x14ac:dyDescent="0.25">
      <c r="B63" s="40"/>
      <c r="C63" s="38"/>
      <c r="D63" s="35"/>
      <c r="E63" s="35"/>
      <c r="F63" s="35"/>
      <c r="G63" s="35"/>
      <c r="H63" s="35"/>
      <c r="I63" s="35"/>
      <c r="J63" s="35"/>
      <c r="K63" s="35"/>
    </row>
    <row r="64" spans="2:12" x14ac:dyDescent="0.25">
      <c r="B64" s="40"/>
      <c r="C64" s="38"/>
      <c r="D64" s="35"/>
      <c r="E64" s="35"/>
      <c r="F64" s="35"/>
      <c r="G64" s="35"/>
      <c r="H64" s="35"/>
      <c r="I64" s="35"/>
      <c r="J64" s="35"/>
      <c r="K64" s="35"/>
    </row>
    <row r="65" spans="2:11" x14ac:dyDescent="0.25">
      <c r="B65" s="39"/>
      <c r="C65" s="38"/>
      <c r="D65" s="35"/>
      <c r="E65" s="35"/>
      <c r="F65" s="35"/>
      <c r="G65" s="35"/>
      <c r="H65" s="35"/>
      <c r="I65" s="35"/>
      <c r="J65" s="35"/>
      <c r="K65" s="35"/>
    </row>
    <row r="66" spans="2:11" x14ac:dyDescent="0.25">
      <c r="B66" s="40"/>
      <c r="C66" s="38"/>
      <c r="D66" s="35"/>
      <c r="E66" s="35"/>
      <c r="F66" s="35"/>
      <c r="G66" s="35"/>
      <c r="H66" s="35"/>
      <c r="I66" s="35"/>
      <c r="J66" s="35"/>
      <c r="K66" s="35"/>
    </row>
    <row r="67" spans="2:11" x14ac:dyDescent="0.25">
      <c r="B67" s="40"/>
      <c r="C67" s="38"/>
      <c r="D67" s="35"/>
      <c r="E67" s="35"/>
      <c r="F67" s="35"/>
      <c r="G67" s="35"/>
      <c r="H67" s="35"/>
      <c r="I67" s="35"/>
      <c r="J67" s="35"/>
      <c r="K67" s="35"/>
    </row>
    <row r="68" spans="2:11" x14ac:dyDescent="0.25">
      <c r="B68" s="40"/>
      <c r="C68" s="38"/>
      <c r="D68" s="35"/>
      <c r="E68" s="35"/>
      <c r="F68" s="35"/>
      <c r="G68" s="35"/>
      <c r="H68" s="35"/>
      <c r="I68" s="35"/>
      <c r="J68" s="35"/>
      <c r="K68" s="35"/>
    </row>
    <row r="69" spans="2:11" x14ac:dyDescent="0.25">
      <c r="B69" s="40"/>
      <c r="C69" s="38"/>
      <c r="D69" s="35"/>
      <c r="E69" s="35"/>
      <c r="F69" s="35"/>
      <c r="G69" s="35"/>
      <c r="H69" s="35"/>
      <c r="I69" s="35"/>
      <c r="J69" s="35"/>
      <c r="K69" s="35"/>
    </row>
    <row r="70" spans="2:11" x14ac:dyDescent="0.25">
      <c r="B70" s="40"/>
      <c r="C70" s="38"/>
      <c r="E70" s="35"/>
      <c r="F70" s="35"/>
      <c r="G70" s="35"/>
      <c r="H70" s="35"/>
      <c r="I70" s="35"/>
      <c r="J70" s="35"/>
      <c r="K70" s="35"/>
    </row>
    <row r="71" spans="2:11" x14ac:dyDescent="0.25">
      <c r="B71" s="38"/>
      <c r="C71" s="38"/>
    </row>
    <row r="72" spans="2:11" x14ac:dyDescent="0.25">
      <c r="B72" s="38"/>
    </row>
  </sheetData>
  <mergeCells count="7">
    <mergeCell ref="I21:K21"/>
    <mergeCell ref="I6:K6"/>
    <mergeCell ref="B6:B7"/>
    <mergeCell ref="F6:H6"/>
    <mergeCell ref="F21:H21"/>
    <mergeCell ref="C21:E21"/>
    <mergeCell ref="C6:E6"/>
  </mergeCells>
  <pageMargins left="0.25" right="0.25" top="0.41" bottom="0.75" header="0.3" footer="0.3"/>
  <pageSetup paperSize="9" scale="81" fitToHeight="0" orientation="landscape" r:id="rId1"/>
  <headerFooter alignWithMargins="0"/>
  <webPublishItems count="3">
    <webPublishItem id="24769" divId="2_5_3_24769" sourceType="range" sourceRef="A1:L18" destinationFile="\\gpaq\gpaqssl\lldades\indicadors\2017\2_5_3.htm"/>
    <webPublishItem id="10663" divId="2_5_3_10663" sourceType="range" sourceRef="A4:L20" destinationFile="G:\GPAQ\GPAQ-COMU\Estadístiques internes\LLIBREDA\Lldades 2017\apartats\Per penjar\2015\2_5_3.htm"/>
    <webPublishItem id="115" divId="2_5_3_115" sourceType="range" sourceRef="A5:L18" destinationFile="\\reid\inetpub\gpaqssl\lldades\indicadors\2019\2_5_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1"/>
  <sheetViews>
    <sheetView showGridLines="0" topLeftCell="A16" zoomScale="90" zoomScaleNormal="90" workbookViewId="0">
      <selection activeCell="B42" sqref="B42"/>
    </sheetView>
  </sheetViews>
  <sheetFormatPr defaultColWidth="9.08984375" defaultRowHeight="12.5" x14ac:dyDescent="0.25"/>
  <cols>
    <col min="1" max="1" width="0.54296875" style="1" customWidth="1"/>
    <col min="2" max="2" width="31.08984375" style="1" customWidth="1"/>
    <col min="3" max="3" width="11.54296875" style="1" customWidth="1"/>
    <col min="4" max="4" width="10.90625" style="1" customWidth="1"/>
    <col min="5" max="5" width="12.453125" style="1" customWidth="1"/>
    <col min="6" max="14" width="11.453125" style="1" customWidth="1"/>
    <col min="15" max="15" width="1" style="1" customWidth="1"/>
    <col min="16" max="24" width="11" style="1" customWidth="1"/>
    <col min="25" max="26" width="10.54296875" style="1" customWidth="1"/>
    <col min="27" max="16384" width="9.08984375" style="1"/>
  </cols>
  <sheetData>
    <row r="1" spans="1:15" s="6" customFormat="1" ht="13" x14ac:dyDescent="0.25">
      <c r="B1" s="7" t="s">
        <v>8</v>
      </c>
    </row>
    <row r="2" spans="1:15" s="6" customFormat="1" ht="13" x14ac:dyDescent="0.25">
      <c r="B2" s="7" t="s">
        <v>9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5" spans="1:15" x14ac:dyDescent="0.2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5"/>
    </row>
    <row r="6" spans="1:15" s="2" customFormat="1" ht="17.399999999999999" customHeight="1" x14ac:dyDescent="0.25">
      <c r="A6" s="16"/>
      <c r="B6" s="58" t="s">
        <v>4</v>
      </c>
      <c r="C6" s="53">
        <v>2016</v>
      </c>
      <c r="D6" s="54"/>
      <c r="E6" s="55"/>
      <c r="F6" s="53">
        <v>2017</v>
      </c>
      <c r="G6" s="54"/>
      <c r="H6" s="55"/>
      <c r="I6" s="53">
        <v>2018</v>
      </c>
      <c r="J6" s="54"/>
      <c r="K6" s="55"/>
      <c r="L6" s="53">
        <v>2019</v>
      </c>
      <c r="M6" s="54"/>
      <c r="N6" s="55"/>
      <c r="O6" s="17"/>
    </row>
    <row r="7" spans="1:15" s="2" customFormat="1" ht="29.4" customHeight="1" x14ac:dyDescent="0.25">
      <c r="A7" s="16"/>
      <c r="B7" s="58"/>
      <c r="C7" s="9" t="s">
        <v>3</v>
      </c>
      <c r="D7" s="9" t="s">
        <v>2</v>
      </c>
      <c r="E7" s="9" t="s">
        <v>1</v>
      </c>
      <c r="F7" s="9" t="s">
        <v>3</v>
      </c>
      <c r="G7" s="9" t="s">
        <v>2</v>
      </c>
      <c r="H7" s="9" t="s">
        <v>1</v>
      </c>
      <c r="I7" s="9" t="s">
        <v>3</v>
      </c>
      <c r="J7" s="9" t="s">
        <v>2</v>
      </c>
      <c r="K7" s="9" t="s">
        <v>1</v>
      </c>
      <c r="L7" s="9" t="s">
        <v>3</v>
      </c>
      <c r="M7" s="9" t="s">
        <v>2</v>
      </c>
      <c r="N7" s="9" t="s">
        <v>1</v>
      </c>
      <c r="O7" s="17"/>
    </row>
    <row r="8" spans="1:15" s="3" customFormat="1" ht="19.399999999999999" customHeight="1" x14ac:dyDescent="0.25">
      <c r="A8" s="18"/>
      <c r="B8" s="11" t="s">
        <v>34</v>
      </c>
      <c r="C8" s="27">
        <f>+C23+C24+C25</f>
        <v>9815276.1899999995</v>
      </c>
      <c r="D8" s="27">
        <f>+D23+D24+D25</f>
        <v>5860234.4299999997</v>
      </c>
      <c r="E8" s="27">
        <f>+C8+D8</f>
        <v>15675510.619999999</v>
      </c>
      <c r="F8" s="27">
        <f>+F23+F24+F25</f>
        <v>6724603.3899999997</v>
      </c>
      <c r="G8" s="27">
        <f>+G23+G24+G25</f>
        <v>879297.78</v>
      </c>
      <c r="H8" s="27">
        <f>+F8+G8</f>
        <v>7603901.1699999999</v>
      </c>
      <c r="I8" s="27">
        <f>+I23+I24+I25</f>
        <v>8245257.8600000003</v>
      </c>
      <c r="J8" s="27">
        <f>+J23+J24+J25</f>
        <v>1624398.25</v>
      </c>
      <c r="K8" s="27">
        <f>+I8+J8</f>
        <v>9869656.1099999994</v>
      </c>
      <c r="L8" s="27">
        <f>+L23+L24+L25</f>
        <v>5348006.1500000004</v>
      </c>
      <c r="M8" s="27">
        <f>+M23+M24+M25</f>
        <v>185712.79</v>
      </c>
      <c r="N8" s="27">
        <f>+L8+M8</f>
        <v>5533718.9400000004</v>
      </c>
      <c r="O8" s="19"/>
    </row>
    <row r="9" spans="1:15" s="3" customFormat="1" ht="19.399999999999999" customHeight="1" x14ac:dyDescent="0.25">
      <c r="A9" s="18"/>
      <c r="B9" s="12" t="s">
        <v>35</v>
      </c>
      <c r="C9" s="28">
        <f>C29+C30+C31+C32</f>
        <v>419134.51999999996</v>
      </c>
      <c r="D9" s="28">
        <f>D29+D30+D31+D32</f>
        <v>0</v>
      </c>
      <c r="E9" s="28">
        <f t="shared" ref="E9:E12" si="0">+C9+D9</f>
        <v>419134.51999999996</v>
      </c>
      <c r="F9" s="28">
        <f>F29+F30+F31+F32</f>
        <v>918439.95</v>
      </c>
      <c r="G9" s="28">
        <f>G29+G30+G31+G32</f>
        <v>0</v>
      </c>
      <c r="H9" s="28">
        <f t="shared" ref="H9:H12" si="1">+F9+G9</f>
        <v>918439.95</v>
      </c>
      <c r="I9" s="28">
        <f>I29+I30+I31+I32</f>
        <v>883783.35</v>
      </c>
      <c r="J9" s="28">
        <f>J29+J30+J31+J32</f>
        <v>0</v>
      </c>
      <c r="K9" s="28">
        <f t="shared" ref="K9:K12" si="2">+I9+J9</f>
        <v>883783.35</v>
      </c>
      <c r="L9" s="28">
        <f>L29+L30+L31+L32</f>
        <v>765551.11</v>
      </c>
      <c r="M9" s="28">
        <f>M29+M30+M31+M32</f>
        <v>0</v>
      </c>
      <c r="N9" s="28">
        <f t="shared" ref="N9:N12" si="3">+L9+M9</f>
        <v>765551.11</v>
      </c>
      <c r="O9" s="19"/>
    </row>
    <row r="10" spans="1:15" s="3" customFormat="1" ht="19.399999999999999" customHeight="1" x14ac:dyDescent="0.25">
      <c r="A10" s="18"/>
      <c r="B10" s="26" t="s">
        <v>33</v>
      </c>
      <c r="C10" s="27">
        <f>C37</f>
        <v>391800</v>
      </c>
      <c r="D10" s="27">
        <f>D37</f>
        <v>0</v>
      </c>
      <c r="E10" s="27">
        <f t="shared" si="0"/>
        <v>391800</v>
      </c>
      <c r="F10" s="27">
        <f>F37</f>
        <v>560267</v>
      </c>
      <c r="G10" s="27">
        <f>G37</f>
        <v>0</v>
      </c>
      <c r="H10" s="27">
        <f t="shared" si="1"/>
        <v>560267</v>
      </c>
      <c r="I10" s="27">
        <f>I37</f>
        <v>156667</v>
      </c>
      <c r="J10" s="27">
        <f>J37</f>
        <v>0</v>
      </c>
      <c r="K10" s="27">
        <f t="shared" si="2"/>
        <v>156667</v>
      </c>
      <c r="L10" s="27">
        <f>L37</f>
        <v>398935</v>
      </c>
      <c r="M10" s="27">
        <f>M37</f>
        <v>0</v>
      </c>
      <c r="N10" s="27">
        <f t="shared" si="3"/>
        <v>398935</v>
      </c>
      <c r="O10" s="19"/>
    </row>
    <row r="11" spans="1:15" s="3" customFormat="1" ht="19.399999999999999" customHeight="1" x14ac:dyDescent="0.25">
      <c r="A11" s="18"/>
      <c r="B11" s="12" t="s">
        <v>11</v>
      </c>
      <c r="C11" s="28">
        <f>C38</f>
        <v>2973023.34</v>
      </c>
      <c r="D11" s="28">
        <f>D38</f>
        <v>1822744.16</v>
      </c>
      <c r="E11" s="28">
        <f t="shared" si="0"/>
        <v>4795767.5</v>
      </c>
      <c r="F11" s="28">
        <f>F38</f>
        <v>5568642.2800000003</v>
      </c>
      <c r="G11" s="28">
        <f>G38</f>
        <v>886809.29</v>
      </c>
      <c r="H11" s="28">
        <f t="shared" si="1"/>
        <v>6455451.5700000003</v>
      </c>
      <c r="I11" s="28">
        <f>I38</f>
        <v>7378926.5599999996</v>
      </c>
      <c r="J11" s="28">
        <f>J38</f>
        <v>2301050.7999999998</v>
      </c>
      <c r="K11" s="28">
        <f t="shared" si="2"/>
        <v>9679977.3599999994</v>
      </c>
      <c r="L11" s="28">
        <f>L38</f>
        <v>7418121.2699999996</v>
      </c>
      <c r="M11" s="28">
        <f>M38</f>
        <v>2731845.74</v>
      </c>
      <c r="N11" s="28">
        <f t="shared" si="3"/>
        <v>10149967.01</v>
      </c>
      <c r="O11" s="19"/>
    </row>
    <row r="12" spans="1:15" s="3" customFormat="1" ht="19.399999999999999" customHeight="1" x14ac:dyDescent="0.25">
      <c r="A12" s="18"/>
      <c r="B12" s="11" t="s">
        <v>10</v>
      </c>
      <c r="C12" s="27">
        <f>C26+C27+C28+C33+C34+C35+C36+C39</f>
        <v>2814453.81</v>
      </c>
      <c r="D12" s="27">
        <f>D26+D27+D28+D33+D34+D35+D36+D39</f>
        <v>0</v>
      </c>
      <c r="E12" s="27">
        <f t="shared" si="0"/>
        <v>2814453.81</v>
      </c>
      <c r="F12" s="27">
        <f>F26+F27+F28+F33+F34+F35+F36+F39</f>
        <v>3611709.17</v>
      </c>
      <c r="G12" s="27">
        <f>G26+G27+G28+G33+G34+G35+G36+G39</f>
        <v>0</v>
      </c>
      <c r="H12" s="27">
        <f t="shared" si="1"/>
        <v>3611709.17</v>
      </c>
      <c r="I12" s="27">
        <f>I26+I27+I28+I33+I34+I35+I36+I39</f>
        <v>3437427.98</v>
      </c>
      <c r="J12" s="27">
        <f>J26+J27+J28+J33+J34+J35+J36+J39</f>
        <v>0</v>
      </c>
      <c r="K12" s="27">
        <f t="shared" si="2"/>
        <v>3437427.98</v>
      </c>
      <c r="L12" s="27">
        <f>L26+L27+L28+L33+L34+L35+L36+L39</f>
        <v>3916365.3899999997</v>
      </c>
      <c r="M12" s="27">
        <f>M26+M27+M28+M33+M34+M35+M36+M39</f>
        <v>0</v>
      </c>
      <c r="N12" s="27">
        <f t="shared" si="3"/>
        <v>3916365.3899999997</v>
      </c>
      <c r="O12" s="19"/>
    </row>
    <row r="13" spans="1:15" s="2" customFormat="1" ht="17.399999999999999" customHeight="1" x14ac:dyDescent="0.25">
      <c r="A13" s="16"/>
      <c r="B13" s="48" t="s">
        <v>1</v>
      </c>
      <c r="C13" s="29">
        <f t="shared" ref="C13:K13" si="4">SUM(C8:C12)</f>
        <v>16413687.859999999</v>
      </c>
      <c r="D13" s="29">
        <f t="shared" si="4"/>
        <v>7682978.5899999999</v>
      </c>
      <c r="E13" s="29">
        <f t="shared" si="4"/>
        <v>24096666.449999999</v>
      </c>
      <c r="F13" s="29">
        <f t="shared" si="4"/>
        <v>17383661.789999999</v>
      </c>
      <c r="G13" s="29">
        <f t="shared" si="4"/>
        <v>1766107.07</v>
      </c>
      <c r="H13" s="29">
        <f t="shared" si="4"/>
        <v>19149768.859999999</v>
      </c>
      <c r="I13" s="29">
        <f t="shared" si="4"/>
        <v>20102062.75</v>
      </c>
      <c r="J13" s="29">
        <f t="shared" si="4"/>
        <v>3925449.05</v>
      </c>
      <c r="K13" s="29">
        <f t="shared" si="4"/>
        <v>24027511.800000001</v>
      </c>
      <c r="L13" s="29">
        <f t="shared" ref="L13:N13" si="5">SUM(L8:L12)</f>
        <v>17846978.920000002</v>
      </c>
      <c r="M13" s="29">
        <f t="shared" si="5"/>
        <v>2917558.5300000003</v>
      </c>
      <c r="N13" s="29">
        <f t="shared" si="5"/>
        <v>20764537.450000003</v>
      </c>
      <c r="O13" s="17"/>
    </row>
    <row r="14" spans="1:15" s="6" customFormat="1" x14ac:dyDescent="0.25">
      <c r="A14" s="20"/>
      <c r="B14" s="4" t="s">
        <v>0</v>
      </c>
      <c r="C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21"/>
    </row>
    <row r="15" spans="1:15" s="6" customFormat="1" x14ac:dyDescent="0.25">
      <c r="A15" s="20"/>
      <c r="B15" s="57" t="s">
        <v>5</v>
      </c>
      <c r="C15" s="57"/>
      <c r="D15" s="57"/>
      <c r="E15" s="57"/>
      <c r="F15" s="57"/>
      <c r="G15" s="57"/>
      <c r="H15" s="5"/>
      <c r="I15" s="5"/>
      <c r="J15" s="5"/>
      <c r="K15" s="5"/>
      <c r="L15" s="5"/>
      <c r="M15" s="5"/>
      <c r="N15" s="5"/>
      <c r="O15" s="21"/>
    </row>
    <row r="16" spans="1:15" s="6" customFormat="1" x14ac:dyDescent="0.25">
      <c r="A16" s="20"/>
      <c r="B16" s="57" t="s">
        <v>6</v>
      </c>
      <c r="C16" s="57"/>
      <c r="D16" s="57"/>
      <c r="E16" s="57"/>
      <c r="F16" s="57"/>
      <c r="G16" s="57"/>
      <c r="H16" s="5"/>
      <c r="I16" s="5"/>
      <c r="J16" s="5"/>
      <c r="K16" s="5"/>
      <c r="L16" s="5"/>
      <c r="M16" s="5"/>
      <c r="N16" s="5"/>
      <c r="O16" s="21"/>
    </row>
    <row r="17" spans="1:26" s="6" customFormat="1" x14ac:dyDescent="0.25">
      <c r="A17" s="20"/>
      <c r="B17" s="25" t="s">
        <v>7</v>
      </c>
      <c r="C17" s="25"/>
      <c r="D17" s="25"/>
      <c r="E17" s="25"/>
      <c r="F17" s="25"/>
      <c r="G17" s="25"/>
      <c r="H17" s="5"/>
      <c r="I17" s="5"/>
      <c r="J17" s="5"/>
      <c r="K17" s="5"/>
      <c r="L17" s="5"/>
      <c r="M17" s="5"/>
      <c r="N17" s="5"/>
      <c r="O17" s="21"/>
    </row>
    <row r="18" spans="1:26" ht="5.4" customHeight="1" x14ac:dyDescent="0.2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4"/>
    </row>
    <row r="19" spans="1:26" x14ac:dyDescent="0.2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</row>
    <row r="20" spans="1:26" x14ac:dyDescent="0.25">
      <c r="A20" s="42"/>
      <c r="B20" s="35" t="s">
        <v>31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x14ac:dyDescent="0.25">
      <c r="A21" s="35"/>
      <c r="B21" s="32"/>
      <c r="C21" s="56">
        <v>2016</v>
      </c>
      <c r="D21" s="56"/>
      <c r="E21" s="56"/>
      <c r="F21" s="56">
        <v>2017</v>
      </c>
      <c r="G21" s="56"/>
      <c r="H21" s="56"/>
      <c r="I21" s="56">
        <v>2018</v>
      </c>
      <c r="J21" s="56"/>
      <c r="K21" s="56"/>
      <c r="L21" s="56">
        <v>2019</v>
      </c>
      <c r="M21" s="56"/>
      <c r="N21" s="56"/>
    </row>
    <row r="22" spans="1:26" ht="20.5" x14ac:dyDescent="0.25">
      <c r="A22" s="35"/>
      <c r="B22" s="32" t="s">
        <v>27</v>
      </c>
      <c r="C22" s="33" t="s">
        <v>28</v>
      </c>
      <c r="D22" s="33" t="s">
        <v>29</v>
      </c>
      <c r="E22" s="33" t="s">
        <v>30</v>
      </c>
      <c r="F22" s="33" t="s">
        <v>28</v>
      </c>
      <c r="G22" s="33" t="s">
        <v>29</v>
      </c>
      <c r="H22" s="33" t="s">
        <v>30</v>
      </c>
      <c r="I22" s="33" t="s">
        <v>28</v>
      </c>
      <c r="J22" s="33" t="s">
        <v>29</v>
      </c>
      <c r="K22" s="33" t="s">
        <v>30</v>
      </c>
      <c r="L22" s="33" t="s">
        <v>28</v>
      </c>
      <c r="M22" s="33" t="s">
        <v>29</v>
      </c>
      <c r="N22" s="33" t="s">
        <v>30</v>
      </c>
    </row>
    <row r="23" spans="1:26" x14ac:dyDescent="0.25">
      <c r="A23" s="35"/>
      <c r="B23" s="32" t="s">
        <v>12</v>
      </c>
      <c r="C23" s="34">
        <v>5000</v>
      </c>
      <c r="D23" s="34">
        <v>0</v>
      </c>
      <c r="E23" s="34">
        <v>5000</v>
      </c>
      <c r="F23" s="36">
        <v>8281.35</v>
      </c>
      <c r="G23" s="36">
        <v>0</v>
      </c>
      <c r="H23" s="36">
        <v>8281.35</v>
      </c>
      <c r="I23" s="36"/>
      <c r="J23" s="36"/>
      <c r="K23" s="36"/>
      <c r="L23" s="36">
        <v>210097.45</v>
      </c>
      <c r="M23" s="36">
        <v>0</v>
      </c>
      <c r="N23" s="36">
        <v>210097.45</v>
      </c>
    </row>
    <row r="24" spans="1:26" x14ac:dyDescent="0.25">
      <c r="A24" s="35"/>
      <c r="B24" s="32" t="s">
        <v>13</v>
      </c>
      <c r="C24" s="34">
        <v>9810276.1899999995</v>
      </c>
      <c r="D24" s="34">
        <v>5860234.4299999997</v>
      </c>
      <c r="E24" s="34">
        <v>15670510.619999999</v>
      </c>
      <c r="F24" s="34">
        <v>6716322.04</v>
      </c>
      <c r="G24" s="34">
        <v>879297.78</v>
      </c>
      <c r="H24" s="34">
        <v>7595619.8200000003</v>
      </c>
      <c r="I24" s="34">
        <v>8245257.8600000003</v>
      </c>
      <c r="J24" s="34">
        <v>1624398.25</v>
      </c>
      <c r="K24" s="34">
        <v>9869656.1099999994</v>
      </c>
      <c r="L24" s="34">
        <v>5137908.7</v>
      </c>
      <c r="M24" s="34">
        <v>185712.79</v>
      </c>
      <c r="N24" s="34">
        <v>5323621.49</v>
      </c>
    </row>
    <row r="25" spans="1:26" x14ac:dyDescent="0.25">
      <c r="A25" s="35"/>
      <c r="B25" s="32" t="s">
        <v>32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1:26" x14ac:dyDescent="0.25">
      <c r="A26" s="35"/>
      <c r="B26" s="32" t="s">
        <v>14</v>
      </c>
      <c r="C26" s="34"/>
      <c r="D26" s="34"/>
      <c r="E26" s="34"/>
      <c r="F26" s="34">
        <v>161000</v>
      </c>
      <c r="G26" s="34">
        <v>0</v>
      </c>
      <c r="H26" s="34">
        <v>161000</v>
      </c>
      <c r="I26" s="34">
        <v>82500</v>
      </c>
      <c r="J26" s="34">
        <v>0</v>
      </c>
      <c r="K26" s="34">
        <v>82500</v>
      </c>
      <c r="L26" s="34">
        <v>61618.95</v>
      </c>
      <c r="M26" s="34">
        <v>0</v>
      </c>
      <c r="N26" s="34">
        <v>61618.95</v>
      </c>
    </row>
    <row r="27" spans="1:26" x14ac:dyDescent="0.25">
      <c r="A27" s="35"/>
      <c r="B27" s="32" t="s">
        <v>15</v>
      </c>
      <c r="C27" s="34"/>
      <c r="D27" s="34"/>
      <c r="E27" s="34"/>
      <c r="F27" s="34">
        <v>12500</v>
      </c>
      <c r="G27" s="34">
        <v>0</v>
      </c>
      <c r="H27" s="34">
        <v>12500</v>
      </c>
      <c r="I27" s="34">
        <v>20000</v>
      </c>
      <c r="J27" s="34">
        <v>0</v>
      </c>
      <c r="K27" s="34">
        <v>20000</v>
      </c>
      <c r="L27" s="34">
        <v>60000</v>
      </c>
      <c r="M27" s="34">
        <v>0</v>
      </c>
      <c r="N27" s="34">
        <v>60000</v>
      </c>
    </row>
    <row r="28" spans="1:26" x14ac:dyDescent="0.25">
      <c r="A28" s="35"/>
      <c r="B28" s="32" t="s">
        <v>16</v>
      </c>
      <c r="C28" s="34"/>
      <c r="D28" s="34"/>
      <c r="E28" s="34"/>
      <c r="F28" s="34"/>
      <c r="G28" s="34"/>
      <c r="H28" s="34"/>
      <c r="I28" s="34">
        <v>13650.76</v>
      </c>
      <c r="J28" s="34">
        <v>0</v>
      </c>
      <c r="K28" s="34">
        <v>13650.76</v>
      </c>
      <c r="L28" s="34"/>
      <c r="M28" s="34"/>
      <c r="N28" s="34"/>
    </row>
    <row r="29" spans="1:26" x14ac:dyDescent="0.25">
      <c r="A29" s="35"/>
      <c r="B29" s="32" t="s">
        <v>17</v>
      </c>
      <c r="C29" s="34">
        <v>302828.15999999997</v>
      </c>
      <c r="D29" s="34">
        <v>0</v>
      </c>
      <c r="E29" s="34">
        <v>302828.15999999997</v>
      </c>
      <c r="F29" s="34">
        <v>573479.94999999995</v>
      </c>
      <c r="G29" s="34">
        <v>0</v>
      </c>
      <c r="H29" s="34">
        <v>573479.94999999995</v>
      </c>
      <c r="I29" s="34">
        <v>490617.05</v>
      </c>
      <c r="J29" s="34">
        <v>0</v>
      </c>
      <c r="K29" s="34">
        <v>490617.05</v>
      </c>
      <c r="L29" s="34">
        <v>264511.63</v>
      </c>
      <c r="M29" s="34">
        <v>0</v>
      </c>
      <c r="N29" s="34">
        <v>264511.63</v>
      </c>
    </row>
    <row r="30" spans="1:26" x14ac:dyDescent="0.25">
      <c r="A30" s="35"/>
      <c r="B30" s="32" t="s">
        <v>18</v>
      </c>
      <c r="C30" s="34">
        <v>16500</v>
      </c>
      <c r="D30" s="34">
        <v>0</v>
      </c>
      <c r="E30" s="34">
        <v>16500</v>
      </c>
      <c r="F30" s="34">
        <v>70500</v>
      </c>
      <c r="G30" s="34">
        <v>0</v>
      </c>
      <c r="H30" s="34">
        <v>70500</v>
      </c>
      <c r="I30" s="34">
        <v>246686.3</v>
      </c>
      <c r="J30" s="34">
        <v>0</v>
      </c>
      <c r="K30" s="34">
        <v>246686.3</v>
      </c>
      <c r="L30" s="34">
        <v>163914.04999999999</v>
      </c>
      <c r="M30" s="34">
        <v>0</v>
      </c>
      <c r="N30" s="34">
        <v>163914.04999999999</v>
      </c>
    </row>
    <row r="31" spans="1:26" x14ac:dyDescent="0.25">
      <c r="A31" s="35"/>
      <c r="B31" s="32" t="s">
        <v>19</v>
      </c>
      <c r="C31" s="34">
        <v>83806.36</v>
      </c>
      <c r="D31" s="34">
        <v>0</v>
      </c>
      <c r="E31" s="34">
        <v>83806.36</v>
      </c>
      <c r="F31" s="34">
        <v>158460</v>
      </c>
      <c r="G31" s="34">
        <v>0</v>
      </c>
      <c r="H31" s="34">
        <v>158460</v>
      </c>
      <c r="I31" s="34">
        <v>146480</v>
      </c>
      <c r="J31" s="34">
        <v>0</v>
      </c>
      <c r="K31" s="34">
        <v>146480</v>
      </c>
      <c r="L31" s="34">
        <v>337125.43</v>
      </c>
      <c r="M31" s="34">
        <v>0</v>
      </c>
      <c r="N31" s="34">
        <v>337125.43</v>
      </c>
    </row>
    <row r="32" spans="1:26" ht="20" x14ac:dyDescent="0.25">
      <c r="A32" s="35"/>
      <c r="B32" s="32" t="s">
        <v>20</v>
      </c>
      <c r="C32" s="34">
        <v>16000</v>
      </c>
      <c r="D32" s="34">
        <v>0</v>
      </c>
      <c r="E32" s="34">
        <v>16000</v>
      </c>
      <c r="F32" s="34">
        <v>116000</v>
      </c>
      <c r="G32" s="34">
        <v>0</v>
      </c>
      <c r="H32" s="34">
        <v>116000</v>
      </c>
      <c r="I32" s="34"/>
      <c r="J32" s="34"/>
      <c r="K32" s="34"/>
      <c r="L32" s="34"/>
      <c r="M32" s="34"/>
      <c r="N32" s="34"/>
    </row>
    <row r="33" spans="1:15" x14ac:dyDescent="0.25">
      <c r="A33" s="35"/>
      <c r="B33" s="32" t="s">
        <v>21</v>
      </c>
      <c r="C33" s="34"/>
      <c r="D33" s="34"/>
      <c r="E33" s="34"/>
      <c r="F33" s="34"/>
      <c r="G33" s="34"/>
      <c r="H33" s="34"/>
      <c r="I33" s="34">
        <v>11000</v>
      </c>
      <c r="J33" s="34">
        <v>0</v>
      </c>
      <c r="K33" s="34">
        <v>11000</v>
      </c>
      <c r="L33" s="34"/>
      <c r="M33" s="34"/>
      <c r="N33" s="34"/>
    </row>
    <row r="34" spans="1:15" x14ac:dyDescent="0.25">
      <c r="A34" s="35"/>
      <c r="B34" s="32" t="s">
        <v>22</v>
      </c>
      <c r="C34" s="34">
        <v>318044.65000000002</v>
      </c>
      <c r="D34" s="34">
        <v>0</v>
      </c>
      <c r="E34" s="34">
        <v>318044.65000000002</v>
      </c>
      <c r="F34" s="34">
        <v>365403.55</v>
      </c>
      <c r="G34" s="34">
        <v>0</v>
      </c>
      <c r="H34" s="34">
        <v>365403.55</v>
      </c>
      <c r="I34" s="34">
        <v>179294.99</v>
      </c>
      <c r="J34" s="34">
        <v>0</v>
      </c>
      <c r="K34" s="34">
        <v>179294.99</v>
      </c>
      <c r="L34" s="34">
        <v>286834.65000000002</v>
      </c>
      <c r="M34" s="34">
        <v>0</v>
      </c>
      <c r="N34" s="34">
        <v>286834.65000000002</v>
      </c>
    </row>
    <row r="35" spans="1:15" x14ac:dyDescent="0.25">
      <c r="A35" s="35"/>
      <c r="B35" s="32" t="s">
        <v>23</v>
      </c>
      <c r="C35" s="35"/>
      <c r="D35" s="35"/>
      <c r="E35" s="35"/>
      <c r="F35" s="34"/>
      <c r="G35" s="34"/>
      <c r="H35" s="34"/>
      <c r="I35" s="34">
        <v>273735.53999999998</v>
      </c>
      <c r="J35" s="34">
        <v>0</v>
      </c>
      <c r="K35" s="34">
        <v>273735.53999999998</v>
      </c>
      <c r="L35" s="34">
        <v>102970.03</v>
      </c>
      <c r="M35" s="34">
        <v>0</v>
      </c>
      <c r="N35" s="34">
        <v>102970.03</v>
      </c>
    </row>
    <row r="36" spans="1:15" x14ac:dyDescent="0.25">
      <c r="A36" s="35"/>
      <c r="B36" s="32" t="s">
        <v>24</v>
      </c>
      <c r="C36" s="34"/>
      <c r="D36" s="34"/>
      <c r="E36" s="34"/>
      <c r="F36" s="34"/>
      <c r="G36" s="34"/>
      <c r="H36" s="34"/>
      <c r="I36" s="34">
        <v>2554.94</v>
      </c>
      <c r="J36" s="34">
        <v>0</v>
      </c>
      <c r="K36" s="34">
        <v>2554.94</v>
      </c>
      <c r="L36" s="34">
        <v>2200</v>
      </c>
      <c r="M36" s="34">
        <v>0</v>
      </c>
      <c r="N36" s="34">
        <v>2200</v>
      </c>
    </row>
    <row r="37" spans="1:15" ht="20" x14ac:dyDescent="0.25">
      <c r="A37" s="35"/>
      <c r="B37" s="32" t="s">
        <v>25</v>
      </c>
      <c r="C37" s="34">
        <v>391800</v>
      </c>
      <c r="D37" s="34">
        <v>0</v>
      </c>
      <c r="E37" s="34">
        <v>391800</v>
      </c>
      <c r="F37" s="34">
        <v>560267</v>
      </c>
      <c r="G37" s="34">
        <v>0</v>
      </c>
      <c r="H37" s="34">
        <v>560267</v>
      </c>
      <c r="I37" s="34">
        <v>156667</v>
      </c>
      <c r="J37" s="34">
        <v>0</v>
      </c>
      <c r="K37" s="34">
        <v>156667</v>
      </c>
      <c r="L37" s="34">
        <v>398935</v>
      </c>
      <c r="M37" s="34">
        <v>0</v>
      </c>
      <c r="N37" s="34">
        <v>398935</v>
      </c>
    </row>
    <row r="38" spans="1:15" x14ac:dyDescent="0.25">
      <c r="A38" s="35"/>
      <c r="B38" s="32" t="s">
        <v>11</v>
      </c>
      <c r="C38" s="34">
        <v>2973023.34</v>
      </c>
      <c r="D38" s="34">
        <v>1822744.16</v>
      </c>
      <c r="E38" s="34">
        <v>4795767.5</v>
      </c>
      <c r="F38" s="34">
        <v>5568642.2800000003</v>
      </c>
      <c r="G38" s="34">
        <v>886809.29</v>
      </c>
      <c r="H38" s="34">
        <v>6455451.5700000003</v>
      </c>
      <c r="I38" s="34">
        <v>7378926.5599999996</v>
      </c>
      <c r="J38" s="34">
        <v>2301050.7999999998</v>
      </c>
      <c r="K38" s="34">
        <v>9679977.3599999994</v>
      </c>
      <c r="L38" s="34">
        <v>7418121.2699999996</v>
      </c>
      <c r="M38" s="34">
        <v>2731845.74</v>
      </c>
      <c r="N38" s="34">
        <v>10149967.01</v>
      </c>
    </row>
    <row r="39" spans="1:15" x14ac:dyDescent="0.25">
      <c r="A39" s="35"/>
      <c r="B39" s="32" t="s">
        <v>26</v>
      </c>
      <c r="C39" s="34">
        <v>2496409.16</v>
      </c>
      <c r="D39" s="34">
        <v>0</v>
      </c>
      <c r="E39" s="34">
        <v>2496409.16</v>
      </c>
      <c r="F39" s="34">
        <v>3072805.62</v>
      </c>
      <c r="G39" s="34">
        <v>0</v>
      </c>
      <c r="H39" s="34">
        <v>3072805.62</v>
      </c>
      <c r="I39" s="34">
        <v>2854691.75</v>
      </c>
      <c r="J39" s="34">
        <v>0</v>
      </c>
      <c r="K39" s="34">
        <v>2854691.75</v>
      </c>
      <c r="L39" s="34">
        <v>3402741.7599999998</v>
      </c>
      <c r="M39" s="34">
        <v>0</v>
      </c>
      <c r="N39" s="34">
        <v>3402741.7599999998</v>
      </c>
    </row>
    <row r="40" spans="1:15" x14ac:dyDescent="0.25">
      <c r="A40" s="35"/>
      <c r="B40" s="32" t="s">
        <v>1</v>
      </c>
      <c r="C40" s="36">
        <v>16413687.859999999</v>
      </c>
      <c r="D40" s="36">
        <v>7682978.5899999999</v>
      </c>
      <c r="E40" s="36">
        <v>24096666.449999999</v>
      </c>
      <c r="F40" s="36">
        <f>SUM(F23:F39)</f>
        <v>17383661.790000003</v>
      </c>
      <c r="G40" s="36">
        <f t="shared" ref="G40:H40" si="6">SUM(G23:G39)</f>
        <v>1766107.07</v>
      </c>
      <c r="H40" s="36">
        <f t="shared" si="6"/>
        <v>19149768.860000003</v>
      </c>
      <c r="I40" s="36">
        <f>SUM(I23:I39)</f>
        <v>20102062.75</v>
      </c>
      <c r="J40" s="36">
        <f t="shared" ref="J40:K40" si="7">SUM(J23:J39)</f>
        <v>3925449.05</v>
      </c>
      <c r="K40" s="36">
        <f t="shared" si="7"/>
        <v>24027511.799999997</v>
      </c>
      <c r="L40" s="36">
        <f>SUM(L23:L39)</f>
        <v>17846978.920000002</v>
      </c>
      <c r="M40" s="36">
        <f t="shared" ref="M40:N40" si="8">SUM(M23:M39)</f>
        <v>2917558.5300000003</v>
      </c>
      <c r="N40" s="36">
        <f t="shared" si="8"/>
        <v>20764537.450000003</v>
      </c>
    </row>
    <row r="41" spans="1:15" x14ac:dyDescent="0.25"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</row>
    <row r="42" spans="1:15" x14ac:dyDescent="0.25"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1"/>
    </row>
    <row r="43" spans="1:15" x14ac:dyDescent="0.25">
      <c r="B43" s="44"/>
      <c r="C43" s="35"/>
      <c r="D43" s="35"/>
      <c r="E43" s="35"/>
      <c r="F43" s="45"/>
      <c r="G43" s="45"/>
      <c r="H43" s="45"/>
      <c r="I43" s="35"/>
      <c r="J43" s="35"/>
      <c r="K43" s="35"/>
      <c r="L43" s="35"/>
      <c r="M43" s="35"/>
      <c r="N43" s="35"/>
      <c r="O43" s="37"/>
    </row>
    <row r="44" spans="1:15" x14ac:dyDescent="0.25">
      <c r="B44" s="46"/>
      <c r="C44" s="35"/>
      <c r="D44" s="35"/>
      <c r="E44" s="35"/>
      <c r="F44" s="45"/>
      <c r="G44" s="45"/>
      <c r="H44" s="45"/>
      <c r="I44" s="35"/>
      <c r="J44" s="35"/>
      <c r="K44" s="35"/>
      <c r="L44" s="35"/>
      <c r="M44" s="35"/>
      <c r="N44" s="35"/>
      <c r="O44" s="37"/>
    </row>
    <row r="45" spans="1:15" x14ac:dyDescent="0.25">
      <c r="B45" s="40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7"/>
    </row>
    <row r="46" spans="1:15" x14ac:dyDescent="0.25">
      <c r="B46" s="40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7"/>
    </row>
    <row r="47" spans="1:15" x14ac:dyDescent="0.25">
      <c r="B47" s="40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7"/>
    </row>
    <row r="48" spans="1:15" x14ac:dyDescent="0.25">
      <c r="B48" s="39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1"/>
    </row>
    <row r="49" spans="2:15" x14ac:dyDescent="0.25">
      <c r="B49" s="39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1"/>
    </row>
    <row r="50" spans="2:15" x14ac:dyDescent="0.25">
      <c r="B50" s="40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1"/>
    </row>
    <row r="51" spans="2:15" x14ac:dyDescent="0.25">
      <c r="B51" s="40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1"/>
    </row>
    <row r="52" spans="2:15" x14ac:dyDescent="0.25">
      <c r="B52" s="40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</row>
    <row r="53" spans="2:15" x14ac:dyDescent="0.25">
      <c r="B53" s="40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</row>
    <row r="54" spans="2:15" x14ac:dyDescent="0.25">
      <c r="B54" s="39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</row>
    <row r="55" spans="2:15" x14ac:dyDescent="0.25">
      <c r="B55" s="40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</row>
    <row r="56" spans="2:15" x14ac:dyDescent="0.25">
      <c r="B56" s="40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</row>
    <row r="57" spans="2:15" x14ac:dyDescent="0.25">
      <c r="B57" s="40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</row>
    <row r="58" spans="2:15" x14ac:dyDescent="0.25">
      <c r="B58" s="40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</row>
    <row r="59" spans="2:15" x14ac:dyDescent="0.25">
      <c r="B59" s="39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</row>
    <row r="60" spans="2:15" x14ac:dyDescent="0.25">
      <c r="B60" s="39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</row>
    <row r="61" spans="2:15" x14ac:dyDescent="0.25">
      <c r="B61" s="40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</row>
    <row r="62" spans="2:15" x14ac:dyDescent="0.25">
      <c r="B62" s="40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</row>
    <row r="63" spans="2:15" x14ac:dyDescent="0.25">
      <c r="B63" s="40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</row>
    <row r="64" spans="2:15" x14ac:dyDescent="0.25">
      <c r="B64" s="39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</row>
    <row r="65" spans="2:14" x14ac:dyDescent="0.25">
      <c r="B65" s="40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</row>
    <row r="66" spans="2:14" x14ac:dyDescent="0.25">
      <c r="B66" s="40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</row>
    <row r="67" spans="2:14" x14ac:dyDescent="0.25">
      <c r="B67" s="40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</row>
    <row r="68" spans="2:14" x14ac:dyDescent="0.25">
      <c r="B68" s="40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</row>
    <row r="69" spans="2:14" x14ac:dyDescent="0.25">
      <c r="B69" s="40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</row>
    <row r="70" spans="2:14" x14ac:dyDescent="0.25"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</row>
    <row r="71" spans="2:14" x14ac:dyDescent="0.25">
      <c r="B71" s="38"/>
    </row>
  </sheetData>
  <mergeCells count="11">
    <mergeCell ref="B15:G15"/>
    <mergeCell ref="B16:G16"/>
    <mergeCell ref="C21:E21"/>
    <mergeCell ref="F21:H21"/>
    <mergeCell ref="I21:K21"/>
    <mergeCell ref="L21:N21"/>
    <mergeCell ref="B6:B7"/>
    <mergeCell ref="C6:E6"/>
    <mergeCell ref="F6:H6"/>
    <mergeCell ref="I6:K6"/>
    <mergeCell ref="L6:N6"/>
  </mergeCells>
  <pageMargins left="0.25" right="0.25" top="0.41" bottom="0.75" header="0.3" footer="0.3"/>
  <pageSetup paperSize="9" scale="8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GridLines="0" zoomScaleNormal="100" workbookViewId="0">
      <selection activeCell="Q11" sqref="Q11"/>
    </sheetView>
  </sheetViews>
  <sheetFormatPr defaultColWidth="9.08984375" defaultRowHeight="12.5" x14ac:dyDescent="0.25"/>
  <cols>
    <col min="1" max="1" width="0.54296875" style="1" customWidth="1"/>
    <col min="2" max="2" width="28.54296875" style="1" customWidth="1"/>
    <col min="3" max="14" width="13.54296875" style="1" customWidth="1"/>
    <col min="15" max="15" width="0.54296875" style="1" customWidth="1"/>
    <col min="16" max="16" width="14.90625" style="1" customWidth="1"/>
    <col min="17" max="16384" width="9.08984375" style="1"/>
  </cols>
  <sheetData>
    <row r="1" spans="1:15" s="6" customFormat="1" ht="14.25" customHeight="1" x14ac:dyDescent="0.25">
      <c r="B1" s="7" t="s">
        <v>8</v>
      </c>
    </row>
    <row r="2" spans="1:15" s="6" customFormat="1" ht="14.25" customHeight="1" x14ac:dyDescent="0.25">
      <c r="B2" s="7" t="s">
        <v>9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7.5" customHeight="1" x14ac:dyDescent="0.25"/>
    <row r="5" spans="1:15" ht="3.75" customHeight="1" x14ac:dyDescent="0.2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5"/>
    </row>
    <row r="6" spans="1:15" s="2" customFormat="1" ht="19.5" customHeight="1" x14ac:dyDescent="0.25">
      <c r="A6" s="16"/>
      <c r="B6" s="58" t="s">
        <v>4</v>
      </c>
      <c r="C6" s="53">
        <v>2012</v>
      </c>
      <c r="D6" s="54"/>
      <c r="E6" s="55"/>
      <c r="F6" s="53">
        <v>2013</v>
      </c>
      <c r="G6" s="54"/>
      <c r="H6" s="55"/>
      <c r="I6" s="53">
        <v>2014</v>
      </c>
      <c r="J6" s="54"/>
      <c r="K6" s="55"/>
      <c r="L6" s="53">
        <v>2015</v>
      </c>
      <c r="M6" s="54"/>
      <c r="N6" s="55"/>
      <c r="O6" s="17"/>
    </row>
    <row r="7" spans="1:15" s="2" customFormat="1" ht="19.5" customHeight="1" x14ac:dyDescent="0.25">
      <c r="A7" s="16"/>
      <c r="B7" s="58"/>
      <c r="C7" s="9" t="s">
        <v>3</v>
      </c>
      <c r="D7" s="9" t="s">
        <v>2</v>
      </c>
      <c r="E7" s="9" t="s">
        <v>1</v>
      </c>
      <c r="F7" s="9" t="s">
        <v>3</v>
      </c>
      <c r="G7" s="9" t="s">
        <v>2</v>
      </c>
      <c r="H7" s="9" t="s">
        <v>1</v>
      </c>
      <c r="I7" s="9" t="s">
        <v>3</v>
      </c>
      <c r="J7" s="9" t="s">
        <v>2</v>
      </c>
      <c r="K7" s="9" t="s">
        <v>1</v>
      </c>
      <c r="L7" s="9" t="s">
        <v>3</v>
      </c>
      <c r="M7" s="9" t="s">
        <v>2</v>
      </c>
      <c r="N7" s="9" t="s">
        <v>1</v>
      </c>
      <c r="O7" s="17"/>
    </row>
    <row r="8" spans="1:15" s="3" customFormat="1" ht="19.5" customHeight="1" x14ac:dyDescent="0.25">
      <c r="A8" s="18"/>
      <c r="B8" s="11" t="s">
        <v>43</v>
      </c>
      <c r="C8" s="27">
        <v>2070158.09</v>
      </c>
      <c r="D8" s="27">
        <v>852139.23</v>
      </c>
      <c r="E8" s="27">
        <f t="shared" ref="E8:E16" si="0">SUM(C8:D8)</f>
        <v>2922297.3200000003</v>
      </c>
      <c r="F8" s="27">
        <v>1458098.61</v>
      </c>
      <c r="G8" s="27">
        <v>2181280.2999999998</v>
      </c>
      <c r="H8" s="27">
        <f t="shared" ref="H8:H16" si="1">SUM(F8:G8)</f>
        <v>3639378.91</v>
      </c>
      <c r="I8" s="27">
        <v>1001753.39</v>
      </c>
      <c r="J8" s="27">
        <v>1710195.5</v>
      </c>
      <c r="K8" s="27">
        <f t="shared" ref="K8:K16" si="2">SUM(I8:J8)</f>
        <v>2711948.89</v>
      </c>
      <c r="L8" s="27">
        <v>948349.06</v>
      </c>
      <c r="M8" s="27">
        <v>1267058.9099999999</v>
      </c>
      <c r="N8" s="27">
        <f t="shared" ref="N8:N16" si="3">SUM(L8:M8)</f>
        <v>2215407.9699999997</v>
      </c>
      <c r="O8" s="19"/>
    </row>
    <row r="9" spans="1:15" s="3" customFormat="1" ht="19.5" customHeight="1" x14ac:dyDescent="0.25">
      <c r="A9" s="18"/>
      <c r="B9" s="12" t="s">
        <v>42</v>
      </c>
      <c r="C9" s="28">
        <v>0</v>
      </c>
      <c r="D9" s="28">
        <v>242201.99</v>
      </c>
      <c r="E9" s="28">
        <f t="shared" si="0"/>
        <v>242201.99</v>
      </c>
      <c r="F9" s="28">
        <v>227000</v>
      </c>
      <c r="G9" s="28">
        <v>37800</v>
      </c>
      <c r="H9" s="28">
        <f t="shared" si="1"/>
        <v>264800</v>
      </c>
      <c r="I9" s="28">
        <v>113500</v>
      </c>
      <c r="J9" s="28">
        <v>0</v>
      </c>
      <c r="K9" s="28">
        <f t="shared" si="2"/>
        <v>113500</v>
      </c>
      <c r="L9" s="28">
        <v>328295.71999999997</v>
      </c>
      <c r="M9" s="28">
        <v>0</v>
      </c>
      <c r="N9" s="28">
        <f t="shared" si="3"/>
        <v>328295.71999999997</v>
      </c>
      <c r="O9" s="19"/>
    </row>
    <row r="10" spans="1:15" s="3" customFormat="1" ht="19.5" customHeight="1" x14ac:dyDescent="0.25">
      <c r="A10" s="18"/>
      <c r="B10" s="11" t="s">
        <v>41</v>
      </c>
      <c r="C10" s="27">
        <v>1000000</v>
      </c>
      <c r="D10" s="27">
        <v>0</v>
      </c>
      <c r="E10" s="27">
        <f t="shared" si="0"/>
        <v>1000000</v>
      </c>
      <c r="F10" s="27">
        <v>0</v>
      </c>
      <c r="G10" s="27">
        <v>0</v>
      </c>
      <c r="H10" s="27">
        <f t="shared" si="1"/>
        <v>0</v>
      </c>
      <c r="I10" s="27">
        <v>0</v>
      </c>
      <c r="J10" s="27">
        <v>0</v>
      </c>
      <c r="K10" s="27">
        <f t="shared" si="2"/>
        <v>0</v>
      </c>
      <c r="L10" s="27">
        <v>0</v>
      </c>
      <c r="M10" s="27">
        <v>0</v>
      </c>
      <c r="N10" s="27">
        <f t="shared" si="3"/>
        <v>0</v>
      </c>
      <c r="O10" s="19"/>
    </row>
    <row r="11" spans="1:15" s="3" customFormat="1" ht="19.5" customHeight="1" x14ac:dyDescent="0.25">
      <c r="A11" s="18"/>
      <c r="B11" s="12" t="s">
        <v>40</v>
      </c>
      <c r="C11" s="28">
        <v>0</v>
      </c>
      <c r="D11" s="28">
        <v>136681.69</v>
      </c>
      <c r="E11" s="28">
        <f t="shared" si="0"/>
        <v>136681.69</v>
      </c>
      <c r="F11" s="28">
        <v>0</v>
      </c>
      <c r="G11" s="28">
        <v>0</v>
      </c>
      <c r="H11" s="28">
        <f t="shared" si="1"/>
        <v>0</v>
      </c>
      <c r="I11" s="28">
        <v>0</v>
      </c>
      <c r="J11" s="28">
        <v>0</v>
      </c>
      <c r="K11" s="28">
        <f t="shared" si="2"/>
        <v>0</v>
      </c>
      <c r="L11" s="28">
        <v>0</v>
      </c>
      <c r="M11" s="28">
        <v>0</v>
      </c>
      <c r="N11" s="28">
        <f t="shared" si="3"/>
        <v>0</v>
      </c>
      <c r="O11" s="19"/>
    </row>
    <row r="12" spans="1:15" s="3" customFormat="1" ht="19.5" customHeight="1" x14ac:dyDescent="0.25">
      <c r="A12" s="18"/>
      <c r="B12" s="11" t="s">
        <v>39</v>
      </c>
      <c r="C12" s="27">
        <v>0</v>
      </c>
      <c r="D12" s="27">
        <v>17518.22</v>
      </c>
      <c r="E12" s="27">
        <f t="shared" si="0"/>
        <v>17518.22</v>
      </c>
      <c r="F12" s="27">
        <v>0</v>
      </c>
      <c r="G12" s="27">
        <v>0</v>
      </c>
      <c r="H12" s="27">
        <f t="shared" si="1"/>
        <v>0</v>
      </c>
      <c r="I12" s="27">
        <v>12050</v>
      </c>
      <c r="J12" s="27">
        <v>0</v>
      </c>
      <c r="K12" s="27">
        <f t="shared" si="2"/>
        <v>12050</v>
      </c>
      <c r="L12" s="27">
        <v>236348.17</v>
      </c>
      <c r="M12" s="27">
        <v>0</v>
      </c>
      <c r="N12" s="27">
        <f t="shared" si="3"/>
        <v>236348.17</v>
      </c>
      <c r="O12" s="19"/>
    </row>
    <row r="13" spans="1:15" s="3" customFormat="1" ht="19.5" customHeight="1" x14ac:dyDescent="0.25">
      <c r="A13" s="18"/>
      <c r="B13" s="12" t="s">
        <v>38</v>
      </c>
      <c r="C13" s="28">
        <v>14683578.52</v>
      </c>
      <c r="D13" s="28">
        <v>1018644.01</v>
      </c>
      <c r="E13" s="28">
        <f t="shared" si="0"/>
        <v>15702222.529999999</v>
      </c>
      <c r="F13" s="28">
        <v>12705794.880000001</v>
      </c>
      <c r="G13" s="28">
        <v>1981620.02</v>
      </c>
      <c r="H13" s="28">
        <f t="shared" si="1"/>
        <v>14687414.9</v>
      </c>
      <c r="I13" s="28">
        <v>14227822.960000001</v>
      </c>
      <c r="J13" s="28">
        <v>1935621.02</v>
      </c>
      <c r="K13" s="28">
        <f t="shared" si="2"/>
        <v>16163443.98</v>
      </c>
      <c r="L13" s="28">
        <v>8233940.3700000001</v>
      </c>
      <c r="M13" s="28">
        <v>3228334.91</v>
      </c>
      <c r="N13" s="28">
        <f t="shared" si="3"/>
        <v>11462275.280000001</v>
      </c>
      <c r="O13" s="19"/>
    </row>
    <row r="14" spans="1:15" s="3" customFormat="1" ht="19.5" customHeight="1" x14ac:dyDescent="0.25">
      <c r="A14" s="18"/>
      <c r="B14" s="11" t="s">
        <v>37</v>
      </c>
      <c r="C14" s="27">
        <v>137996.76</v>
      </c>
      <c r="D14" s="27">
        <v>0</v>
      </c>
      <c r="E14" s="27">
        <f t="shared" si="0"/>
        <v>137996.76</v>
      </c>
      <c r="F14" s="27">
        <v>319028.75</v>
      </c>
      <c r="G14" s="27">
        <v>0</v>
      </c>
      <c r="H14" s="27">
        <f t="shared" si="1"/>
        <v>319028.75</v>
      </c>
      <c r="I14" s="27">
        <v>158508.72</v>
      </c>
      <c r="J14" s="27">
        <v>0</v>
      </c>
      <c r="K14" s="27">
        <f t="shared" si="2"/>
        <v>158508.72</v>
      </c>
      <c r="L14" s="27">
        <v>246748.75</v>
      </c>
      <c r="M14" s="27">
        <v>0</v>
      </c>
      <c r="N14" s="27">
        <f t="shared" si="3"/>
        <v>246748.75</v>
      </c>
      <c r="O14" s="19"/>
    </row>
    <row r="15" spans="1:15" s="3" customFormat="1" ht="19.5" customHeight="1" x14ac:dyDescent="0.25">
      <c r="A15" s="18"/>
      <c r="B15" s="12" t="s">
        <v>36</v>
      </c>
      <c r="C15" s="28">
        <v>984995</v>
      </c>
      <c r="D15" s="28">
        <v>39241.949999999997</v>
      </c>
      <c r="E15" s="28">
        <f t="shared" si="0"/>
        <v>1024236.95</v>
      </c>
      <c r="F15" s="28">
        <v>768974</v>
      </c>
      <c r="G15" s="28">
        <v>0</v>
      </c>
      <c r="H15" s="28">
        <f t="shared" si="1"/>
        <v>768974</v>
      </c>
      <c r="I15" s="28">
        <v>677777.71</v>
      </c>
      <c r="J15" s="28">
        <v>42600</v>
      </c>
      <c r="K15" s="28">
        <f t="shared" si="2"/>
        <v>720377.71</v>
      </c>
      <c r="L15" s="28">
        <v>236800</v>
      </c>
      <c r="M15" s="28">
        <v>0</v>
      </c>
      <c r="N15" s="28">
        <f t="shared" si="3"/>
        <v>236800</v>
      </c>
      <c r="O15" s="19"/>
    </row>
    <row r="16" spans="1:15" s="3" customFormat="1" ht="19.5" customHeight="1" x14ac:dyDescent="0.25">
      <c r="A16" s="18"/>
      <c r="B16" s="11" t="s">
        <v>10</v>
      </c>
      <c r="C16" s="27">
        <v>2625463.9500000002</v>
      </c>
      <c r="D16" s="27">
        <v>0</v>
      </c>
      <c r="E16" s="27">
        <f t="shared" si="0"/>
        <v>2625463.9500000002</v>
      </c>
      <c r="F16" s="27">
        <v>3038353.63</v>
      </c>
      <c r="G16" s="27">
        <v>160211.19</v>
      </c>
      <c r="H16" s="27">
        <f t="shared" si="1"/>
        <v>3198564.82</v>
      </c>
      <c r="I16" s="27">
        <v>3355865.1</v>
      </c>
      <c r="J16" s="27">
        <v>262653.34000000003</v>
      </c>
      <c r="K16" s="27">
        <f t="shared" si="2"/>
        <v>3618518.44</v>
      </c>
      <c r="L16" s="27">
        <v>8871987.5700000003</v>
      </c>
      <c r="M16" s="27">
        <v>237451.17</v>
      </c>
      <c r="N16" s="27">
        <f t="shared" si="3"/>
        <v>9109438.7400000002</v>
      </c>
      <c r="O16" s="19"/>
    </row>
    <row r="17" spans="1:15" s="2" customFormat="1" ht="19.5" customHeight="1" x14ac:dyDescent="0.25">
      <c r="A17" s="16"/>
      <c r="B17" s="41" t="s">
        <v>1</v>
      </c>
      <c r="C17" s="29">
        <f t="shared" ref="C17:N17" si="4">SUM(C8:C16)</f>
        <v>21502192.32</v>
      </c>
      <c r="D17" s="29">
        <f t="shared" si="4"/>
        <v>2306427.09</v>
      </c>
      <c r="E17" s="29">
        <f t="shared" si="4"/>
        <v>23808619.41</v>
      </c>
      <c r="F17" s="29">
        <f t="shared" si="4"/>
        <v>18517249.870000001</v>
      </c>
      <c r="G17" s="29">
        <f t="shared" si="4"/>
        <v>4360911.5100000007</v>
      </c>
      <c r="H17" s="29">
        <f t="shared" si="4"/>
        <v>22878161.380000003</v>
      </c>
      <c r="I17" s="29">
        <f t="shared" si="4"/>
        <v>19547277.880000003</v>
      </c>
      <c r="J17" s="29">
        <f t="shared" si="4"/>
        <v>3951069.86</v>
      </c>
      <c r="K17" s="29">
        <f t="shared" si="4"/>
        <v>23498347.740000002</v>
      </c>
      <c r="L17" s="29">
        <f t="shared" si="4"/>
        <v>19102469.640000001</v>
      </c>
      <c r="M17" s="29">
        <f t="shared" si="4"/>
        <v>4732844.99</v>
      </c>
      <c r="N17" s="29">
        <f t="shared" si="4"/>
        <v>23835314.630000003</v>
      </c>
      <c r="O17" s="17"/>
    </row>
    <row r="18" spans="1:15" s="6" customFormat="1" x14ac:dyDescent="0.25">
      <c r="A18" s="20"/>
      <c r="B18" s="4" t="s">
        <v>0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21"/>
    </row>
    <row r="19" spans="1:15" s="6" customFormat="1" x14ac:dyDescent="0.25">
      <c r="A19" s="20"/>
      <c r="B19" s="57" t="s">
        <v>5</v>
      </c>
      <c r="C19" s="57"/>
      <c r="D19" s="57"/>
      <c r="E19" s="57"/>
      <c r="F19" s="57"/>
      <c r="G19" s="57"/>
      <c r="H19" s="57"/>
      <c r="I19" s="57"/>
      <c r="J19" s="57"/>
      <c r="K19" s="5"/>
      <c r="L19" s="5"/>
      <c r="M19" s="5"/>
      <c r="N19" s="5"/>
      <c r="O19" s="21"/>
    </row>
    <row r="20" spans="1:15" s="6" customFormat="1" x14ac:dyDescent="0.25">
      <c r="A20" s="20"/>
      <c r="B20" s="57" t="s">
        <v>6</v>
      </c>
      <c r="C20" s="57"/>
      <c r="D20" s="57"/>
      <c r="E20" s="57"/>
      <c r="F20" s="57"/>
      <c r="G20" s="57"/>
      <c r="H20" s="57"/>
      <c r="I20" s="57"/>
      <c r="J20" s="57"/>
      <c r="K20" s="5"/>
      <c r="L20" s="5"/>
      <c r="M20" s="5"/>
      <c r="N20" s="5"/>
      <c r="O20" s="21"/>
    </row>
    <row r="21" spans="1:15" s="6" customFormat="1" x14ac:dyDescent="0.25">
      <c r="A21" s="20"/>
      <c r="B21" s="57" t="s">
        <v>7</v>
      </c>
      <c r="C21" s="57"/>
      <c r="D21" s="57"/>
      <c r="E21" s="57"/>
      <c r="F21" s="57"/>
      <c r="G21" s="57"/>
      <c r="H21" s="57"/>
      <c r="I21" s="57"/>
      <c r="J21" s="57"/>
      <c r="K21" s="5"/>
      <c r="L21" s="5"/>
      <c r="M21" s="5"/>
      <c r="N21" s="5"/>
      <c r="O21" s="21"/>
    </row>
    <row r="22" spans="1:15" ht="3.75" customHeight="1" x14ac:dyDescent="0.25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4"/>
    </row>
  </sheetData>
  <mergeCells count="8">
    <mergeCell ref="L6:N6"/>
    <mergeCell ref="B19:J19"/>
    <mergeCell ref="B20:J20"/>
    <mergeCell ref="B21:J21"/>
    <mergeCell ref="I6:K6"/>
    <mergeCell ref="B6:B7"/>
    <mergeCell ref="C6:E6"/>
    <mergeCell ref="F6:H6"/>
  </mergeCells>
  <pageMargins left="0.25" right="0.25" top="0.41" bottom="0.75" header="0.3" footer="0.3"/>
  <pageSetup paperSize="9" scale="8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3</vt:i4>
      </vt:variant>
    </vt:vector>
  </HeadingPairs>
  <TitlesOfParts>
    <vt:vector size="6" baseType="lpstr">
      <vt:lpstr>2020-2022</vt:lpstr>
      <vt:lpstr>2016-2019</vt:lpstr>
      <vt:lpstr>2012-2015</vt:lpstr>
      <vt:lpstr>'2012-2015'!Títols_per_imprimir</vt:lpstr>
      <vt:lpstr>'2016-2019'!Títols_per_imprimir</vt:lpstr>
      <vt:lpstr>'2020-2022'!Títols_per_imprimir</vt:lpstr>
    </vt:vector>
  </TitlesOfParts>
  <Company>UPCnet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UPC</cp:lastModifiedBy>
  <dcterms:created xsi:type="dcterms:W3CDTF">2011-09-02T11:46:37Z</dcterms:created>
  <dcterms:modified xsi:type="dcterms:W3CDTF">2024-06-25T08:07:30Z</dcterms:modified>
</cp:coreProperties>
</file>