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lemann\Grups\GPAQ\GPAQ-COMU\Estadístiques internes\Nou portal dades\Llibre de dades\Recerca\"/>
    </mc:Choice>
  </mc:AlternateContent>
  <bookViews>
    <workbookView xWindow="0" yWindow="0" windowWidth="21600" windowHeight="10790"/>
  </bookViews>
  <sheets>
    <sheet name="2020-2022" sheetId="1" r:id="rId1"/>
    <sheet name="2016-2019" sheetId="2" r:id="rId2"/>
  </sheets>
  <definedNames>
    <definedName name="_xlnm.Print_Area" localSheetId="1">'2016-2019'!$A$1:$X$52</definedName>
    <definedName name="_xlnm.Print_Area" localSheetId="0">'2020-2022'!$A$1:$AG$52</definedName>
  </definedNames>
  <calcPr calcId="162913"/>
</workbook>
</file>

<file path=xl/calcChain.xml><?xml version="1.0" encoding="utf-8"?>
<calcChain xmlns="http://schemas.openxmlformats.org/spreadsheetml/2006/main">
  <c r="M39" i="1" l="1"/>
  <c r="M38" i="1"/>
  <c r="L39" i="1"/>
  <c r="K39" i="1"/>
  <c r="K38" i="1"/>
  <c r="E39" i="1"/>
  <c r="E38" i="1"/>
  <c r="D39" i="1"/>
  <c r="D38" i="1"/>
  <c r="C39" i="1"/>
  <c r="C38" i="1"/>
  <c r="M22" i="1"/>
  <c r="M21" i="1"/>
  <c r="L22" i="1"/>
  <c r="L21" i="1"/>
  <c r="K22" i="1"/>
  <c r="K21" i="1"/>
  <c r="E22" i="1"/>
  <c r="E21" i="1"/>
  <c r="D22" i="1"/>
  <c r="D21" i="1"/>
  <c r="C21" i="1"/>
  <c r="C22" i="1"/>
  <c r="L39" i="2"/>
  <c r="K39" i="2"/>
  <c r="H39" i="2"/>
  <c r="G39" i="2"/>
  <c r="L38" i="2"/>
  <c r="K38" i="2"/>
  <c r="H38" i="2"/>
  <c r="G38" i="2"/>
  <c r="M37" i="2"/>
  <c r="L37" i="2"/>
  <c r="K37" i="2"/>
  <c r="E37" i="2"/>
  <c r="D37" i="2"/>
  <c r="C37" i="2"/>
  <c r="H22" i="2"/>
  <c r="G22" i="2"/>
  <c r="H21" i="2"/>
  <c r="G21" i="2"/>
  <c r="E21" i="2"/>
  <c r="M20" i="2"/>
  <c r="L20" i="2"/>
  <c r="K20" i="2"/>
  <c r="E20" i="2"/>
  <c r="D20" i="2"/>
  <c r="C20" i="2"/>
  <c r="M9" i="2"/>
  <c r="N22" i="2" s="1"/>
  <c r="L9" i="2"/>
  <c r="F22" i="2" s="1"/>
  <c r="J9" i="2"/>
  <c r="M22" i="2" s="1"/>
  <c r="I9" i="2"/>
  <c r="E22" i="2" s="1"/>
  <c r="G9" i="2"/>
  <c r="L22" i="2" s="1"/>
  <c r="F9" i="2"/>
  <c r="D22" i="2" s="1"/>
  <c r="D9" i="2"/>
  <c r="K22" i="2" s="1"/>
  <c r="C9" i="2"/>
  <c r="C21" i="2" s="1"/>
  <c r="N8" i="2"/>
  <c r="N39" i="2" s="1"/>
  <c r="K8" i="2"/>
  <c r="M39" i="2" s="1"/>
  <c r="H8" i="2"/>
  <c r="E8" i="2"/>
  <c r="N7" i="2"/>
  <c r="F39" i="2" s="1"/>
  <c r="K7" i="2"/>
  <c r="E38" i="2" s="1"/>
  <c r="H7" i="2"/>
  <c r="H9" i="2" s="1"/>
  <c r="E7" i="2"/>
  <c r="C39" i="2" s="1"/>
  <c r="K8" i="1"/>
  <c r="K7" i="1"/>
  <c r="K9" i="1" s="1"/>
  <c r="J9" i="1"/>
  <c r="I9" i="1"/>
  <c r="D38" i="2" l="1"/>
  <c r="D39" i="2"/>
  <c r="E9" i="2"/>
  <c r="E39" i="2"/>
  <c r="C38" i="2"/>
  <c r="C22" i="2"/>
  <c r="K9" i="2"/>
  <c r="K21" i="2"/>
  <c r="D21" i="2"/>
  <c r="L21" i="2"/>
  <c r="N9" i="2"/>
  <c r="M21" i="2"/>
  <c r="M38" i="2"/>
  <c r="F21" i="2"/>
  <c r="N21" i="2"/>
  <c r="F38" i="2"/>
  <c r="N38" i="2"/>
  <c r="G9" i="1" l="1"/>
  <c r="F9" i="1"/>
  <c r="H8" i="1"/>
  <c r="H7" i="1"/>
  <c r="L38" i="1" l="1"/>
  <c r="H9" i="1"/>
  <c r="E7" i="1"/>
  <c r="E8" i="1"/>
  <c r="C9" i="1"/>
  <c r="D9" i="1"/>
  <c r="E9" i="1" l="1"/>
</calcChain>
</file>

<file path=xl/sharedStrings.xml><?xml version="1.0" encoding="utf-8"?>
<sst xmlns="http://schemas.openxmlformats.org/spreadsheetml/2006/main" count="71" uniqueCount="18">
  <si>
    <t>% ens vinculat</t>
  </si>
  <si>
    <t>% universitat</t>
  </si>
  <si>
    <t>COMPETITIU</t>
  </si>
  <si>
    <t>NO COMPETITIU</t>
  </si>
  <si>
    <t>Total</t>
  </si>
  <si>
    <t>Via de finançament</t>
  </si>
  <si>
    <t>RECURSOS OBTINGUTS SEGONS LA VIA DE FINANÇAMENT</t>
  </si>
  <si>
    <t>RECURSOS OBTINGUTS PER LA UNIVERSITAT I ELS ENS VINCULATS</t>
  </si>
  <si>
    <t>Xifres en euros</t>
  </si>
  <si>
    <t>Finançament competitiu: Recursos concedits en el marc d'una convocatòria competitiva</t>
  </si>
  <si>
    <t>Finançament no competitu: Recursos aconseguits per via no competitiva com poden ser subvencions directes, contractes, convenis o altres tipus de col·laboracions</t>
  </si>
  <si>
    <t>Recursos ens vinculats: Recursos concedits a una altra entitat per a una activitat de R+D que du a terme PDI de la universitat amb caràcter d'investigador principal o responsable de l'activitat</t>
  </si>
  <si>
    <t>L'apartat NO COMPETITIU inclou el PROFOR a tots els anys.</t>
  </si>
  <si>
    <t>Recursos econòmics captats d'R+D</t>
  </si>
  <si>
    <t xml:space="preserve">COMPETITIU </t>
  </si>
  <si>
    <t>Universitat</t>
  </si>
  <si>
    <t>Ens vinculats</t>
  </si>
  <si>
    <t xml:space="preserve">RECURSOS D'R+D COMPETITIUS I NO COMPETITIUS.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</si>
</sst>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;\(#,##0.00\)"/>
    <numFmt numFmtId="166" formatCode="_(#,##0_);_(\(#,##0\);_(&quot;-&quot;_);_(@_)"/>
    <numFmt numFmtId="167" formatCode="0.000"/>
    <numFmt numFmtId="168" formatCode="_(#,##0.00_);_(\(#,##0.00\);_(&quot;-&quot;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/>
      <name val="Verdan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theme="7" tint="-0.499984740745262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name val="Verdana"/>
      <family val="2"/>
    </font>
    <font>
      <b/>
      <sz val="10"/>
      <color theme="3"/>
      <name val="Arial"/>
      <family val="2"/>
    </font>
    <font>
      <sz val="9"/>
      <color theme="3" tint="-0.249977111117893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rgb="FF16365C"/>
      <name val="Arial"/>
      <family val="2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wrapText="1"/>
    </xf>
    <xf numFmtId="0" fontId="5" fillId="2" borderId="0" xfId="0" applyFont="1" applyFill="1" applyBorder="1"/>
    <xf numFmtId="0" fontId="3" fillId="2" borderId="0" xfId="0" applyFont="1" applyFill="1" applyBorder="1"/>
    <xf numFmtId="0" fontId="5" fillId="0" borderId="0" xfId="3" applyFont="1" applyFill="1" applyBorder="1"/>
    <xf numFmtId="167" fontId="6" fillId="0" borderId="0" xfId="3" applyNumberFormat="1" applyFont="1" applyFill="1" applyBorder="1" applyAlignment="1">
      <alignment horizontal="right" vertical="center"/>
    </xf>
    <xf numFmtId="165" fontId="6" fillId="0" borderId="0" xfId="3" applyNumberFormat="1" applyFont="1" applyFill="1" applyBorder="1" applyAlignment="1">
      <alignment horizontal="right"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2" borderId="0" xfId="0" applyFont="1" applyFill="1" applyBorder="1"/>
    <xf numFmtId="0" fontId="12" fillId="2" borderId="0" xfId="0" applyNumberFormat="1" applyFont="1" applyFill="1" applyBorder="1" applyAlignment="1">
      <alignment horizontal="left" vertical="center"/>
    </xf>
    <xf numFmtId="166" fontId="13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/>
    <xf numFmtId="0" fontId="14" fillId="0" borderId="0" xfId="0" applyFont="1" applyBorder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0" fontId="10" fillId="0" borderId="0" xfId="3" applyFont="1" applyFill="1" applyBorder="1"/>
    <xf numFmtId="0" fontId="10" fillId="0" borderId="0" xfId="3" applyFont="1"/>
    <xf numFmtId="0" fontId="10" fillId="0" borderId="0" xfId="0" applyFont="1"/>
    <xf numFmtId="2" fontId="6" fillId="0" borderId="0" xfId="3" applyNumberFormat="1" applyFont="1" applyFill="1" applyBorder="1" applyAlignment="1">
      <alignment horizontal="right" vertical="center"/>
    </xf>
    <xf numFmtId="2" fontId="5" fillId="0" borderId="0" xfId="3" applyNumberFormat="1" applyFont="1" applyFill="1" applyBorder="1"/>
    <xf numFmtId="0" fontId="9" fillId="0" borderId="8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5" fillId="0" borderId="0" xfId="3" applyFont="1"/>
    <xf numFmtId="0" fontId="3" fillId="2" borderId="0" xfId="3" applyFont="1" applyFill="1" applyBorder="1"/>
    <xf numFmtId="9" fontId="15" fillId="2" borderId="0" xfId="2" applyFont="1" applyFill="1" applyBorder="1" applyAlignment="1">
      <alignment horizontal="right" vertical="center"/>
    </xf>
    <xf numFmtId="168" fontId="17" fillId="4" borderId="1" xfId="0" applyNumberFormat="1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>
      <alignment horizontal="center" vertical="center"/>
    </xf>
    <xf numFmtId="168" fontId="18" fillId="3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left" vertical="center"/>
    </xf>
    <xf numFmtId="0" fontId="17" fillId="5" borderId="1" xfId="0" applyNumberFormat="1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>
      <alignment horizontal="left" vertical="center"/>
    </xf>
    <xf numFmtId="0" fontId="6" fillId="2" borderId="0" xfId="3" applyNumberFormat="1" applyFont="1" applyFill="1" applyBorder="1" applyAlignment="1">
      <alignment horizontal="right" vertical="top"/>
    </xf>
    <xf numFmtId="0" fontId="5" fillId="2" borderId="0" xfId="3" applyFont="1" applyFill="1" applyBorder="1"/>
    <xf numFmtId="9" fontId="6" fillId="2" borderId="0" xfId="2" applyFont="1" applyFill="1" applyBorder="1" applyAlignment="1">
      <alignment horizontal="right" vertical="center"/>
    </xf>
    <xf numFmtId="0" fontId="3" fillId="0" borderId="0" xfId="3" applyFont="1" applyFill="1" applyBorder="1"/>
    <xf numFmtId="0" fontId="15" fillId="0" borderId="0" xfId="3" applyNumberFormat="1" applyFont="1" applyFill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right" vertical="center"/>
    </xf>
    <xf numFmtId="2" fontId="1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164" fontId="7" fillId="0" borderId="0" xfId="1" applyFont="1" applyFill="1" applyBorder="1"/>
    <xf numFmtId="0" fontId="5" fillId="0" borderId="0" xfId="0" applyFont="1" applyFill="1" applyBorder="1"/>
    <xf numFmtId="164" fontId="19" fillId="0" borderId="0" xfId="1" applyFont="1" applyFill="1" applyBorder="1"/>
    <xf numFmtId="0" fontId="16" fillId="0" borderId="0" xfId="0" applyFont="1"/>
    <xf numFmtId="166" fontId="13" fillId="2" borderId="6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14" fillId="0" borderId="6" xfId="0" applyFont="1" applyBorder="1"/>
    <xf numFmtId="0" fontId="9" fillId="0" borderId="9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168" fontId="20" fillId="6" borderId="13" xfId="0" applyNumberFormat="1" applyFont="1" applyFill="1" applyBorder="1" applyAlignment="1">
      <alignment horizontal="center" vertical="center"/>
    </xf>
    <xf numFmtId="168" fontId="20" fillId="7" borderId="13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/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6" fillId="0" borderId="0" xfId="3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9" fontId="21" fillId="2" borderId="0" xfId="2" applyFont="1" applyFill="1" applyBorder="1" applyAlignment="1">
      <alignment horizontal="right" vertical="center"/>
    </xf>
    <xf numFmtId="0" fontId="10" fillId="2" borderId="0" xfId="3" applyFont="1" applyFill="1" applyBorder="1"/>
    <xf numFmtId="167" fontId="21" fillId="0" borderId="0" xfId="3" applyNumberFormat="1" applyFont="1" applyFill="1" applyBorder="1" applyAlignment="1">
      <alignment horizontal="right" vertical="center"/>
    </xf>
    <xf numFmtId="0" fontId="21" fillId="0" borderId="0" xfId="3" applyNumberFormat="1" applyFont="1" applyFill="1" applyBorder="1" applyAlignment="1">
      <alignment horizontal="center" vertical="center"/>
    </xf>
    <xf numFmtId="165" fontId="21" fillId="0" borderId="0" xfId="3" applyNumberFormat="1" applyFont="1" applyFill="1" applyBorder="1" applyAlignment="1">
      <alignment horizontal="right" vertical="center"/>
    </xf>
    <xf numFmtId="2" fontId="21" fillId="0" borderId="0" xfId="3" applyNumberFormat="1" applyFont="1" applyFill="1" applyBorder="1" applyAlignment="1">
      <alignment horizontal="right" vertical="center"/>
    </xf>
  </cellXfs>
  <cellStyles count="6">
    <cellStyle name="Coma" xfId="1" builtinId="3"/>
    <cellStyle name="Normal" xfId="0" builtinId="0"/>
    <cellStyle name="Normal 2" xfId="3"/>
    <cellStyle name="Normal 2 2" xfId="5"/>
    <cellStyle name="Percentatge" xfId="2" builtinId="5"/>
    <cellStyle name="Percentatge 2" xfId="4"/>
  </cellStyles>
  <dxfs count="0"/>
  <tableStyles count="0" defaultTableStyle="TableStyleMedium9" defaultPivotStyle="PivotStyleLight16"/>
  <colors>
    <mruColors>
      <color rgb="FF60497B"/>
      <color rgb="FFE5E0E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algn="l"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UNIVERSITAT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1.8087853231544031E-2"/>
          <c:y val="2.5974017120354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8367773825224"/>
          <c:y val="0.16711041786466993"/>
          <c:w val="0.81849127996056337"/>
          <c:h val="0.618327839135617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'2020-2022'!$B$21</c:f>
              <c:strCache>
                <c:ptCount val="1"/>
                <c:pt idx="0">
                  <c:v>COMPETITIU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'2020-2022'!$C$20:$E$20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'2020-2022'!$C$21:$E$21</c:f>
              <c:numCache>
                <c:formatCode>0.000</c:formatCode>
                <c:ptCount val="3"/>
                <c:pt idx="0">
                  <c:v>0.72180888927238884</c:v>
                </c:pt>
                <c:pt idx="1">
                  <c:v>0.57513732445258647</c:v>
                </c:pt>
                <c:pt idx="2">
                  <c:v>0.79261310913261496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2F5-B161-93E853F56609}"/>
            </c:ext>
          </c:extLst>
        </c:ser>
        <c:ser>
          <c:idx val="1"/>
          <c:order val="1"/>
          <c:tx>
            <c:strRef>
              <c:f>'2020-2022'!$B$22</c:f>
              <c:strCache>
                <c:ptCount val="1"/>
                <c:pt idx="0">
                  <c:v>NO COMPETITIU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'2020-2022'!$C$20:$E$20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'2020-2022'!$C$22:$E$22</c:f>
              <c:numCache>
                <c:formatCode>0.000</c:formatCode>
                <c:ptCount val="3"/>
                <c:pt idx="0">
                  <c:v>0.27819111072761132</c:v>
                </c:pt>
                <c:pt idx="1">
                  <c:v>0.42486267554741353</c:v>
                </c:pt>
                <c:pt idx="2">
                  <c:v>0.20738689086738513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0-42F5-B161-93E853F56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229504"/>
        <c:axId val="152940928"/>
      </c:barChart>
      <c:catAx>
        <c:axId val="1022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52940928"/>
        <c:crosses val="autoZero"/>
        <c:auto val="1"/>
        <c:lblAlgn val="ctr"/>
        <c:lblOffset val="100"/>
        <c:noMultiLvlLbl val="0"/>
      </c:catAx>
      <c:valAx>
        <c:axId val="152940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02229504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ENS VINCULATS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3.4242298660035926E-2"/>
          <c:y val="2.56410170129157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80965477401446"/>
          <c:y val="0.16069447449543225"/>
          <c:w val="0.82891283326426302"/>
          <c:h val="0.62322107032065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'2020-2022'!$J$21</c:f>
              <c:strCache>
                <c:ptCount val="1"/>
                <c:pt idx="0">
                  <c:v>COMPETITIU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'2020-2022'!$K$20:$M$20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'2020-2022'!$K$21:$M$21</c:f>
              <c:numCache>
                <c:formatCode>#,##0.00;\(#,##0.00\)</c:formatCode>
                <c:ptCount val="3"/>
                <c:pt idx="0">
                  <c:v>0.37595633234114101</c:v>
                </c:pt>
                <c:pt idx="1">
                  <c:v>0.79341112205818265</c:v>
                </c:pt>
                <c:pt idx="2">
                  <c:v>0.97572914459277371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5-49AB-B875-9F619BF1C270}"/>
            </c:ext>
          </c:extLst>
        </c:ser>
        <c:ser>
          <c:idx val="1"/>
          <c:order val="1"/>
          <c:tx>
            <c:strRef>
              <c:f>'2020-2022'!$J$22</c:f>
              <c:strCache>
                <c:ptCount val="1"/>
                <c:pt idx="0">
                  <c:v>NO COMPETITIU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'2020-2022'!$K$20:$M$20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'2020-2022'!$K$22:$M$22</c:f>
              <c:numCache>
                <c:formatCode>0.00</c:formatCode>
                <c:ptCount val="3"/>
                <c:pt idx="0">
                  <c:v>0.62404366765885899</c:v>
                </c:pt>
                <c:pt idx="1">
                  <c:v>0.20658887794181735</c:v>
                </c:pt>
                <c:pt idx="2">
                  <c:v>2.4270855407226215E-2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5-49AB-B875-9F619BF1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038976"/>
        <c:axId val="191040896"/>
      </c:barChart>
      <c:catAx>
        <c:axId val="1910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1040896"/>
        <c:crosses val="autoZero"/>
        <c:auto val="1"/>
        <c:lblAlgn val="ctr"/>
        <c:lblOffset val="100"/>
        <c:noMultiLvlLbl val="0"/>
      </c:catAx>
      <c:valAx>
        <c:axId val="191040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1038976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FINANÇAMENT </a:t>
            </a: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COMPETITIU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2.0401813108173406E-2"/>
          <c:y val="3.2407509570857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1840260473773"/>
          <c:y val="0.19260425780110821"/>
          <c:w val="0.81895079570749851"/>
          <c:h val="0.591822688830562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'2020-2022'!$B$38</c:f>
              <c:strCache>
                <c:ptCount val="1"/>
                <c:pt idx="0">
                  <c:v>% universitat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'2020-2022'!$C$37:$E$37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'2020-2022'!$C$38:$E$38</c:f>
              <c:numCache>
                <c:formatCode>0%</c:formatCode>
                <c:ptCount val="3"/>
                <c:pt idx="0">
                  <c:v>0.86944775287058207</c:v>
                </c:pt>
                <c:pt idx="1">
                  <c:v>0.890908599629471</c:v>
                </c:pt>
                <c:pt idx="2">
                  <c:v>0.6183504036801869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D-4A94-B998-183B59F90FF1}"/>
            </c:ext>
          </c:extLst>
        </c:ser>
        <c:ser>
          <c:idx val="1"/>
          <c:order val="1"/>
          <c:tx>
            <c:strRef>
              <c:f>'2020-2022'!$B$39</c:f>
              <c:strCache>
                <c:ptCount val="1"/>
                <c:pt idx="0">
                  <c:v>% ens vinculat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'2020-2022'!$C$37:$E$37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'2020-2022'!$C$39:$E$39</c:f>
              <c:numCache>
                <c:formatCode>0%</c:formatCode>
                <c:ptCount val="3"/>
                <c:pt idx="0">
                  <c:v>0.1305522471294179</c:v>
                </c:pt>
                <c:pt idx="1">
                  <c:v>0.10909140037052902</c:v>
                </c:pt>
                <c:pt idx="2">
                  <c:v>0.38164959631981293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D-4A94-B998-183B59F9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2181760"/>
        <c:axId val="192183296"/>
      </c:barChart>
      <c:catAx>
        <c:axId val="1921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2183296"/>
        <c:crosses val="autoZero"/>
        <c:auto val="1"/>
        <c:lblAlgn val="ctr"/>
        <c:lblOffset val="100"/>
        <c:noMultiLvlLbl val="0"/>
      </c:catAx>
      <c:valAx>
        <c:axId val="1921832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2181760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FINANÇAMENT NO </a:t>
            </a: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COMPETITIU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1.6249868766404208E-2"/>
          <c:y val="3.7037037037037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45275590551176"/>
          <c:y val="0.17871536891221934"/>
          <c:w val="0.8212139107611548"/>
          <c:h val="0.591822688830562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'2020-2022'!$J$38</c:f>
              <c:strCache>
                <c:ptCount val="1"/>
                <c:pt idx="0">
                  <c:v>% universitat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175-4A42-855C-B6AE10EAE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'2020-2022'!$K$37:$M$37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'2020-2022'!$K$38:$M$38</c:f>
              <c:numCache>
                <c:formatCode>0%</c:formatCode>
                <c:ptCount val="3"/>
                <c:pt idx="0">
                  <c:v>0.60727814627041221</c:v>
                </c:pt>
                <c:pt idx="1">
                  <c:v>0.95862502416873996</c:v>
                </c:pt>
                <c:pt idx="2">
                  <c:v>0.944575402668551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5-4A42-855C-B6AE10EAE192}"/>
            </c:ext>
          </c:extLst>
        </c:ser>
        <c:ser>
          <c:idx val="1"/>
          <c:order val="1"/>
          <c:tx>
            <c:strRef>
              <c:f>'2020-2022'!$J$39</c:f>
              <c:strCache>
                <c:ptCount val="1"/>
                <c:pt idx="0">
                  <c:v>% ens vinculat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'2020-2022'!$K$37:$M$37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'2020-2022'!$K$39:$M$39</c:f>
              <c:numCache>
                <c:formatCode>0%</c:formatCode>
                <c:ptCount val="3"/>
                <c:pt idx="0">
                  <c:v>0.39272185372958779</c:v>
                </c:pt>
                <c:pt idx="1">
                  <c:v>4.1374975831260069E-2</c:v>
                </c:pt>
                <c:pt idx="2">
                  <c:v>5.5424597331449027E-2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75-4A42-855C-B6AE10EAE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408576"/>
        <c:axId val="80410112"/>
      </c:barChart>
      <c:catAx>
        <c:axId val="804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80410112"/>
        <c:crosses val="autoZero"/>
        <c:auto val="1"/>
        <c:lblAlgn val="ctr"/>
        <c:lblOffset val="100"/>
        <c:noMultiLvlLbl val="0"/>
      </c:catAx>
      <c:valAx>
        <c:axId val="80410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80408576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algn="l"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UNIVERSITAT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1.8087853231544031E-2"/>
          <c:y val="2.5974017120354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8367773825224"/>
          <c:y val="0.16711041786466993"/>
          <c:w val="0.81849127996056337"/>
          <c:h val="0.618327839135617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'2016-2019'!$B$21</c:f>
              <c:strCache>
                <c:ptCount val="1"/>
                <c:pt idx="0">
                  <c:v>COMPETITIU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'2016-2019'!$C$20:$F$20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'2016-2019'!$C$21:$F$21</c:f>
              <c:numCache>
                <c:formatCode>0.000</c:formatCode>
                <c:ptCount val="4"/>
                <c:pt idx="0">
                  <c:v>0.72676049969007106</c:v>
                </c:pt>
                <c:pt idx="1">
                  <c:v>0.64957723194281713</c:v>
                </c:pt>
                <c:pt idx="2">
                  <c:v>0.62175030679779753</c:v>
                </c:pt>
                <c:pt idx="3">
                  <c:v>0.68473286731516814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9-4620-B086-D0EF7F551120}"/>
            </c:ext>
          </c:extLst>
        </c:ser>
        <c:ser>
          <c:idx val="1"/>
          <c:order val="1"/>
          <c:tx>
            <c:strRef>
              <c:f>'2016-2019'!$B$22</c:f>
              <c:strCache>
                <c:ptCount val="1"/>
                <c:pt idx="0">
                  <c:v>NO COMPETITIU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'2016-2019'!$C$20:$F$20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'2016-2019'!$C$22:$F$22</c:f>
              <c:numCache>
                <c:formatCode>0.000</c:formatCode>
                <c:ptCount val="4"/>
                <c:pt idx="0">
                  <c:v>0.273239500309929</c:v>
                </c:pt>
                <c:pt idx="1">
                  <c:v>0.35042276805718275</c:v>
                </c:pt>
                <c:pt idx="2">
                  <c:v>0.37824969320220253</c:v>
                </c:pt>
                <c:pt idx="3">
                  <c:v>0.31526713268483186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9-4620-B086-D0EF7F551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229504"/>
        <c:axId val="152940928"/>
      </c:barChart>
      <c:catAx>
        <c:axId val="1022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52940928"/>
        <c:crosses val="autoZero"/>
        <c:auto val="1"/>
        <c:lblAlgn val="ctr"/>
        <c:lblOffset val="100"/>
        <c:noMultiLvlLbl val="0"/>
      </c:catAx>
      <c:valAx>
        <c:axId val="152940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02229504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ENS VINCULATS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3.4242298660035926E-2"/>
          <c:y val="2.56410170129157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80965477401446"/>
          <c:y val="0.16069447449543225"/>
          <c:w val="0.82891283326426302"/>
          <c:h val="0.6232210703206575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'2016-2019'!$J$21</c:f>
              <c:strCache>
                <c:ptCount val="1"/>
                <c:pt idx="0">
                  <c:v>COMPETITIU 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'2016-2019'!$K$20:$N$20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'2016-2019'!$K$21:$N$21</c:f>
              <c:numCache>
                <c:formatCode>#,##0.00;\(#,##0.00\)</c:formatCode>
                <c:ptCount val="4"/>
                <c:pt idx="0">
                  <c:v>0.32118264703414801</c:v>
                </c:pt>
                <c:pt idx="1">
                  <c:v>0.58614571990230258</c:v>
                </c:pt>
                <c:pt idx="2">
                  <c:v>0.7480448244440937</c:v>
                </c:pt>
                <c:pt idx="3">
                  <c:v>0.71466265590262978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8-46F8-B435-72930FD8B424}"/>
            </c:ext>
          </c:extLst>
        </c:ser>
        <c:ser>
          <c:idx val="1"/>
          <c:order val="1"/>
          <c:tx>
            <c:strRef>
              <c:f>'2016-2019'!$J$22</c:f>
              <c:strCache>
                <c:ptCount val="1"/>
                <c:pt idx="0">
                  <c:v>NO COMPETITIU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'2016-2019'!$K$20:$N$20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'2016-2019'!$K$22:$N$22</c:f>
              <c:numCache>
                <c:formatCode>0.00</c:formatCode>
                <c:ptCount val="4"/>
                <c:pt idx="0">
                  <c:v>0.67881735296585199</c:v>
                </c:pt>
                <c:pt idx="1">
                  <c:v>0.41385428009769742</c:v>
                </c:pt>
                <c:pt idx="2">
                  <c:v>0.25195517555590619</c:v>
                </c:pt>
                <c:pt idx="3">
                  <c:v>0.28533734409737016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8-46F8-B435-72930FD8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038976"/>
        <c:axId val="191040896"/>
      </c:barChart>
      <c:catAx>
        <c:axId val="1910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1040896"/>
        <c:crosses val="autoZero"/>
        <c:auto val="1"/>
        <c:lblAlgn val="ctr"/>
        <c:lblOffset val="100"/>
        <c:noMultiLvlLbl val="0"/>
      </c:catAx>
      <c:valAx>
        <c:axId val="191040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1038976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FINANÇAMENT </a:t>
            </a: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COMPETITIU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2.0401813108173406E-2"/>
          <c:y val="3.2407509570857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91840260473773"/>
          <c:y val="0.19260425780110821"/>
          <c:w val="0.81895079570749851"/>
          <c:h val="0.591822688830562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'2016-2019'!$B$38</c:f>
              <c:strCache>
                <c:ptCount val="1"/>
                <c:pt idx="0">
                  <c:v>% universitat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'2016-2019'!$C$37:$F$37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'2016-2019'!$C$38:$F$38</c:f>
              <c:numCache>
                <c:formatCode>0%</c:formatCode>
                <c:ptCount val="4"/>
                <c:pt idx="0">
                  <c:v>0.92313314667418378</c:v>
                </c:pt>
                <c:pt idx="1">
                  <c:v>0.9279675469441292</c:v>
                </c:pt>
                <c:pt idx="2">
                  <c:v>0.73925770000152169</c:v>
                </c:pt>
                <c:pt idx="3">
                  <c:v>0.84138334945571835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9-44AF-864E-4A3B12E4BD33}"/>
            </c:ext>
          </c:extLst>
        </c:ser>
        <c:ser>
          <c:idx val="1"/>
          <c:order val="1"/>
          <c:tx>
            <c:strRef>
              <c:f>'2016-2019'!$B$39</c:f>
              <c:strCache>
                <c:ptCount val="1"/>
                <c:pt idx="0">
                  <c:v>% ens vinculat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'2016-2019'!$C$37:$F$37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'2016-2019'!$C$39:$F$39</c:f>
              <c:numCache>
                <c:formatCode>0%</c:formatCode>
                <c:ptCount val="4"/>
                <c:pt idx="0">
                  <c:v>7.6866853325816109E-2</c:v>
                </c:pt>
                <c:pt idx="1">
                  <c:v>7.203245305587086E-2</c:v>
                </c:pt>
                <c:pt idx="2">
                  <c:v>0.26074229999847831</c:v>
                </c:pt>
                <c:pt idx="3">
                  <c:v>0.15861665054428173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9-44AF-864E-4A3B12E4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2181760"/>
        <c:axId val="192183296"/>
      </c:barChart>
      <c:catAx>
        <c:axId val="1921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2183296"/>
        <c:crosses val="autoZero"/>
        <c:auto val="1"/>
        <c:lblAlgn val="ctr"/>
        <c:lblOffset val="100"/>
        <c:noMultiLvlLbl val="0"/>
      </c:catAx>
      <c:valAx>
        <c:axId val="1921832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2181760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FINANÇAMENT NO </a:t>
            </a:r>
            <a:r>
              <a:rPr lang="es-ES" sz="1000" b="1" baseline="0">
                <a:solidFill>
                  <a:schemeClr val="accent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COMPETITIU</a:t>
            </a:r>
            <a:endParaRPr lang="es-ES" sz="10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1.6249868766404208E-2"/>
          <c:y val="3.7037037037037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45275590551176"/>
          <c:y val="0.17871536891221934"/>
          <c:w val="0.8212139107611548"/>
          <c:h val="0.591822688830562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'2016-2019'!$J$38</c:f>
              <c:strCache>
                <c:ptCount val="1"/>
                <c:pt idx="0">
                  <c:v>% universitat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21594000" scaled="0"/>
            </a:gra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71-46A6-BD09-8599952FF8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'2016-2019'!$K$37:$N$37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'2016-2019'!$K$38:$N$38</c:f>
              <c:numCache>
                <c:formatCode>0%</c:formatCode>
                <c:ptCount val="4"/>
                <c:pt idx="0">
                  <c:v>0.68116010544686778</c:v>
                </c:pt>
                <c:pt idx="1">
                  <c:v>0.90777397788101444</c:v>
                </c:pt>
                <c:pt idx="2">
                  <c:v>0.83662690158370867</c:v>
                </c:pt>
                <c:pt idx="3">
                  <c:v>0.85949320923787509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1-46A6-BD09-8599952FF8AE}"/>
            </c:ext>
          </c:extLst>
        </c:ser>
        <c:ser>
          <c:idx val="1"/>
          <c:order val="1"/>
          <c:tx>
            <c:strRef>
              <c:f>'2016-2019'!$J$39</c:f>
              <c:strCache>
                <c:ptCount val="1"/>
                <c:pt idx="0">
                  <c:v>% ens vinculat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21594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'2016-2019'!$K$37:$N$37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'2016-2019'!$K$39:$N$39</c:f>
              <c:numCache>
                <c:formatCode>0%</c:formatCode>
                <c:ptCount val="4"/>
                <c:pt idx="0">
                  <c:v>0.31883989455313227</c:v>
                </c:pt>
                <c:pt idx="1">
                  <c:v>9.2226022118985604E-2</c:v>
                </c:pt>
                <c:pt idx="2">
                  <c:v>0.16337309841629127</c:v>
                </c:pt>
                <c:pt idx="3">
                  <c:v>0.14050679076212488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1-46A6-BD09-8599952FF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408576"/>
        <c:axId val="80410112"/>
      </c:barChart>
      <c:catAx>
        <c:axId val="804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80410112"/>
        <c:crosses val="autoZero"/>
        <c:auto val="1"/>
        <c:lblAlgn val="ctr"/>
        <c:lblOffset val="100"/>
        <c:noMultiLvlLbl val="0"/>
      </c:catAx>
      <c:valAx>
        <c:axId val="80410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80408576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47305</xdr:rowOff>
    </xdr:from>
    <xdr:to>
      <xdr:col>8</xdr:col>
      <xdr:colOff>385764</xdr:colOff>
      <xdr:row>32</xdr:row>
      <xdr:rowOff>147637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646429</xdr:colOff>
      <xdr:row>18</xdr:row>
      <xdr:rowOff>33337</xdr:rowOff>
    </xdr:from>
    <xdr:to>
      <xdr:col>16</xdr:col>
      <xdr:colOff>775125</xdr:colOff>
      <xdr:row>32</xdr:row>
      <xdr:rowOff>120967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98214</xdr:rowOff>
    </xdr:from>
    <xdr:to>
      <xdr:col>8</xdr:col>
      <xdr:colOff>384704</xdr:colOff>
      <xdr:row>55</xdr:row>
      <xdr:rowOff>88901</xdr:rowOff>
    </xdr:to>
    <xdr:graphicFrame macro="">
      <xdr:nvGraphicFramePr>
        <xdr:cNvPr id="4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675853</xdr:colOff>
      <xdr:row>35</xdr:row>
      <xdr:rowOff>80222</xdr:rowOff>
    </xdr:from>
    <xdr:to>
      <xdr:col>16</xdr:col>
      <xdr:colOff>755863</xdr:colOff>
      <xdr:row>55</xdr:row>
      <xdr:rowOff>63500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18</xdr:row>
      <xdr:rowOff>63180</xdr:rowOff>
    </xdr:from>
    <xdr:to>
      <xdr:col>8</xdr:col>
      <xdr:colOff>420689</xdr:colOff>
      <xdr:row>33</xdr:row>
      <xdr:rowOff>4762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630554</xdr:colOff>
      <xdr:row>18</xdr:row>
      <xdr:rowOff>57149</xdr:rowOff>
    </xdr:from>
    <xdr:to>
      <xdr:col>14</xdr:col>
      <xdr:colOff>0</xdr:colOff>
      <xdr:row>32</xdr:row>
      <xdr:rowOff>144779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34</xdr:row>
      <xdr:rowOff>168063</xdr:rowOff>
    </xdr:from>
    <xdr:to>
      <xdr:col>8</xdr:col>
      <xdr:colOff>443442</xdr:colOff>
      <xdr:row>54</xdr:row>
      <xdr:rowOff>152400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612352</xdr:colOff>
      <xdr:row>35</xdr:row>
      <xdr:rowOff>847</xdr:rowOff>
    </xdr:from>
    <xdr:to>
      <xdr:col>14</xdr:col>
      <xdr:colOff>0</xdr:colOff>
      <xdr:row>54</xdr:row>
      <xdr:rowOff>142875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1"/>
  <sheetViews>
    <sheetView showGridLines="0" tabSelected="1" zoomScale="80" zoomScaleNormal="80" workbookViewId="0">
      <selection activeCell="N10" sqref="N10"/>
    </sheetView>
  </sheetViews>
  <sheetFormatPr defaultColWidth="9.08984375" defaultRowHeight="12.5" x14ac:dyDescent="0.25"/>
  <cols>
    <col min="1" max="1" width="0.54296875" customWidth="1"/>
    <col min="2" max="2" width="15.453125" customWidth="1"/>
    <col min="3" max="11" width="13.36328125" customWidth="1"/>
    <col min="12" max="12" width="1.90625" customWidth="1"/>
    <col min="13" max="23" width="13.36328125" customWidth="1"/>
    <col min="24" max="24" width="2" customWidth="1"/>
    <col min="25" max="26" width="12.90625" customWidth="1"/>
    <col min="27" max="27" width="0.54296875" customWidth="1"/>
    <col min="28" max="29" width="12.90625" customWidth="1"/>
    <col min="30" max="30" width="0.54296875" customWidth="1"/>
    <col min="31" max="32" width="14.08984375" customWidth="1"/>
    <col min="33" max="33" width="0.54296875" customWidth="1"/>
    <col min="34" max="34" width="13.90625" bestFit="1" customWidth="1"/>
    <col min="35" max="35" width="15" customWidth="1"/>
  </cols>
  <sheetData>
    <row r="1" spans="1:34" ht="13" x14ac:dyDescent="0.3">
      <c r="A1" s="19"/>
      <c r="B1" s="20" t="s">
        <v>13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3"/>
    </row>
    <row r="2" spans="1:34" ht="16.5" customHeight="1" x14ac:dyDescent="0.3">
      <c r="A2" s="19"/>
      <c r="B2" s="20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4" ht="20.149999999999999" customHeight="1" x14ac:dyDescent="0.3">
      <c r="B3" s="6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4" ht="3.7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34" s="2" customFormat="1" ht="22.5" customHeight="1" x14ac:dyDescent="0.25">
      <c r="A5" s="24"/>
      <c r="B5" s="71" t="s">
        <v>5</v>
      </c>
      <c r="C5" s="66">
        <v>2020</v>
      </c>
      <c r="D5" s="67"/>
      <c r="E5" s="68"/>
      <c r="F5" s="66">
        <v>2021</v>
      </c>
      <c r="G5" s="67"/>
      <c r="H5" s="68"/>
      <c r="I5" s="66">
        <v>2022</v>
      </c>
      <c r="J5" s="67"/>
      <c r="K5" s="68"/>
      <c r="L5" s="25"/>
    </row>
    <row r="6" spans="1:34" s="2" customFormat="1" ht="26.25" customHeight="1" x14ac:dyDescent="0.25">
      <c r="A6" s="24"/>
      <c r="B6" s="71"/>
      <c r="C6" s="34" t="s">
        <v>15</v>
      </c>
      <c r="D6" s="34" t="s">
        <v>16</v>
      </c>
      <c r="E6" s="34" t="s">
        <v>4</v>
      </c>
      <c r="F6" s="34" t="s">
        <v>15</v>
      </c>
      <c r="G6" s="34" t="s">
        <v>16</v>
      </c>
      <c r="H6" s="34" t="s">
        <v>4</v>
      </c>
      <c r="I6" s="34" t="s">
        <v>15</v>
      </c>
      <c r="J6" s="34" t="s">
        <v>16</v>
      </c>
      <c r="K6" s="34" t="s">
        <v>4</v>
      </c>
      <c r="L6" s="25"/>
    </row>
    <row r="7" spans="1:34" s="2" customFormat="1" ht="22.5" customHeight="1" x14ac:dyDescent="0.25">
      <c r="A7" s="24"/>
      <c r="B7" s="41" t="s">
        <v>14</v>
      </c>
      <c r="C7" s="38">
        <v>50151004.119999997</v>
      </c>
      <c r="D7" s="38">
        <v>7530442.4699999997</v>
      </c>
      <c r="E7" s="38">
        <f>+C7+D7</f>
        <v>57681446.589999996</v>
      </c>
      <c r="F7" s="63">
        <v>41511406</v>
      </c>
      <c r="G7" s="63">
        <v>5083055</v>
      </c>
      <c r="H7" s="38">
        <f>+F7+G7</f>
        <v>46594461</v>
      </c>
      <c r="I7" s="63">
        <v>88758464.159999996</v>
      </c>
      <c r="J7" s="63">
        <v>54782259.079999998</v>
      </c>
      <c r="K7" s="38">
        <f>+I7+J7</f>
        <v>143540723.24000001</v>
      </c>
      <c r="L7" s="25"/>
    </row>
    <row r="8" spans="1:34" s="2" customFormat="1" ht="22.5" customHeight="1" x14ac:dyDescent="0.25">
      <c r="A8" s="24"/>
      <c r="B8" s="42" t="s">
        <v>3</v>
      </c>
      <c r="C8" s="39">
        <v>19328611.420000002</v>
      </c>
      <c r="D8" s="39">
        <v>12499656.300000001</v>
      </c>
      <c r="E8" s="39">
        <f>+C8+D8</f>
        <v>31828267.720000003</v>
      </c>
      <c r="F8" s="64">
        <v>30665106</v>
      </c>
      <c r="G8" s="64">
        <v>1323529</v>
      </c>
      <c r="H8" s="39">
        <f>+F8+G8</f>
        <v>31988635</v>
      </c>
      <c r="I8" s="64">
        <v>23223615.289999999</v>
      </c>
      <c r="J8" s="64">
        <v>1362685.84</v>
      </c>
      <c r="K8" s="39">
        <f>+I8+J8</f>
        <v>24586301.129999999</v>
      </c>
      <c r="L8" s="25"/>
    </row>
    <row r="9" spans="1:34" s="2" customFormat="1" ht="22.5" customHeight="1" x14ac:dyDescent="0.25">
      <c r="A9" s="24"/>
      <c r="B9" s="43" t="s">
        <v>4</v>
      </c>
      <c r="C9" s="40">
        <f t="shared" ref="C9:E9" si="0">SUM(C7:C8)</f>
        <v>69479615.539999992</v>
      </c>
      <c r="D9" s="40">
        <f t="shared" si="0"/>
        <v>20030098.77</v>
      </c>
      <c r="E9" s="40">
        <f t="shared" si="0"/>
        <v>89509714.310000002</v>
      </c>
      <c r="F9" s="40">
        <f t="shared" ref="F9:K9" si="1">SUM(F7:F8)</f>
        <v>72176512</v>
      </c>
      <c r="G9" s="40">
        <f t="shared" si="1"/>
        <v>6406584</v>
      </c>
      <c r="H9" s="40">
        <f t="shared" si="1"/>
        <v>78583096</v>
      </c>
      <c r="I9" s="40">
        <f t="shared" si="1"/>
        <v>111982079.44999999</v>
      </c>
      <c r="J9" s="40">
        <f t="shared" si="1"/>
        <v>56144944.920000002</v>
      </c>
      <c r="K9" s="40">
        <f t="shared" si="1"/>
        <v>168127024.37</v>
      </c>
      <c r="L9" s="25"/>
    </row>
    <row r="10" spans="1:34" s="2" customFormat="1" ht="13" x14ac:dyDescent="0.25">
      <c r="A10" s="24"/>
      <c r="B10" s="13" t="s">
        <v>8</v>
      </c>
      <c r="C10" s="14"/>
      <c r="D10" s="14"/>
      <c r="E10" s="14"/>
      <c r="F10" s="14"/>
      <c r="G10" s="14"/>
      <c r="H10" s="14"/>
      <c r="I10" s="14"/>
      <c r="J10" s="14"/>
      <c r="K10" s="14"/>
      <c r="L10" s="56"/>
      <c r="M10" s="10"/>
      <c r="N10" s="10"/>
    </row>
    <row r="11" spans="1:34" x14ac:dyDescent="0.25">
      <c r="A11" s="26"/>
      <c r="B11" s="15" t="s">
        <v>9</v>
      </c>
      <c r="C11" s="16"/>
      <c r="D11" s="16"/>
      <c r="E11" s="16"/>
      <c r="F11" s="16"/>
      <c r="G11" s="16"/>
      <c r="H11" s="16"/>
      <c r="I11" s="16"/>
      <c r="J11" s="16"/>
      <c r="K11" s="16"/>
      <c r="L11" s="57"/>
    </row>
    <row r="12" spans="1:34" x14ac:dyDescent="0.25">
      <c r="A12" s="26"/>
      <c r="B12" s="15" t="s">
        <v>10</v>
      </c>
      <c r="C12" s="16"/>
      <c r="D12" s="16"/>
      <c r="E12" s="16"/>
      <c r="F12" s="16"/>
      <c r="G12" s="16"/>
      <c r="H12" s="16"/>
      <c r="I12" s="16"/>
      <c r="J12" s="16"/>
      <c r="K12" s="16"/>
      <c r="L12" s="57"/>
    </row>
    <row r="13" spans="1:34" x14ac:dyDescent="0.25">
      <c r="A13" s="26"/>
      <c r="B13" s="15" t="s">
        <v>11</v>
      </c>
      <c r="C13" s="16"/>
      <c r="D13" s="16"/>
      <c r="E13" s="16"/>
      <c r="F13" s="16"/>
      <c r="G13" s="16"/>
      <c r="H13" s="16"/>
      <c r="I13" s="16"/>
      <c r="J13" s="16"/>
      <c r="K13" s="16"/>
      <c r="L13" s="57"/>
    </row>
    <row r="14" spans="1:34" x14ac:dyDescent="0.25">
      <c r="A14" s="26"/>
      <c r="B14" s="17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58"/>
    </row>
    <row r="15" spans="1:34" ht="3.75" customHeight="1" x14ac:dyDescent="0.2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59"/>
    </row>
    <row r="16" spans="1:34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1"/>
      <c r="AE16" s="1"/>
      <c r="AF16" s="1"/>
      <c r="AG16" s="1"/>
      <c r="AH16" s="1"/>
    </row>
    <row r="17" spans="2:34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1"/>
      <c r="AE17" s="1"/>
      <c r="AF17" s="1"/>
      <c r="AG17" s="1"/>
      <c r="AH17" s="1"/>
    </row>
    <row r="18" spans="2:34" s="19" customFormat="1" ht="13" x14ac:dyDescent="0.3">
      <c r="B18" s="5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34" s="1" customFormat="1" x14ac:dyDescent="0.25">
      <c r="B19" s="7"/>
      <c r="C19" s="70" t="s">
        <v>1</v>
      </c>
      <c r="D19" s="70"/>
      <c r="E19" s="70"/>
      <c r="F19" s="61"/>
      <c r="G19" s="61"/>
      <c r="H19" s="7"/>
      <c r="J19" s="28"/>
      <c r="K19" s="75" t="s">
        <v>0</v>
      </c>
      <c r="L19" s="75"/>
      <c r="M19" s="75"/>
      <c r="N19" s="75"/>
      <c r="O19" s="75"/>
      <c r="P19" s="75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7"/>
      <c r="AE19" s="7"/>
      <c r="AF19" s="28"/>
      <c r="AG19" s="29"/>
      <c r="AH19" s="30"/>
    </row>
    <row r="20" spans="2:34" s="1" customFormat="1" x14ac:dyDescent="0.25">
      <c r="B20" s="28"/>
      <c r="C20" s="30">
        <v>2020</v>
      </c>
      <c r="D20" s="30">
        <v>2021</v>
      </c>
      <c r="E20" s="28">
        <v>2022</v>
      </c>
      <c r="F20" s="28"/>
      <c r="G20" s="30"/>
      <c r="H20" s="30"/>
      <c r="J20" s="28"/>
      <c r="K20" s="28">
        <v>2020</v>
      </c>
      <c r="L20" s="28">
        <v>2021</v>
      </c>
      <c r="M20" s="28">
        <v>2022</v>
      </c>
      <c r="N20" s="28"/>
      <c r="O20" s="28"/>
      <c r="P20" s="28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7"/>
      <c r="AB20" s="7"/>
      <c r="AC20" s="7"/>
      <c r="AD20" s="35"/>
    </row>
    <row r="21" spans="2:34" s="1" customFormat="1" x14ac:dyDescent="0.25">
      <c r="B21" s="28" t="s">
        <v>14</v>
      </c>
      <c r="C21" s="74">
        <f>C7/C9</f>
        <v>0.72180888927238884</v>
      </c>
      <c r="D21" s="74">
        <f>F7/F9</f>
        <v>0.57513732445258647</v>
      </c>
      <c r="E21" s="74">
        <f>I7/I9</f>
        <v>0.79261310913261496</v>
      </c>
      <c r="F21" s="74"/>
      <c r="G21" s="74"/>
      <c r="H21" s="74"/>
      <c r="J21" s="28" t="s">
        <v>14</v>
      </c>
      <c r="K21" s="76">
        <f>D7/D9</f>
        <v>0.37595633234114101</v>
      </c>
      <c r="L21" s="76">
        <f>G7/G9</f>
        <v>0.79341112205818265</v>
      </c>
      <c r="M21" s="76">
        <f>J7/J9</f>
        <v>0.97572914459277371</v>
      </c>
      <c r="N21" s="76"/>
      <c r="O21" s="76"/>
      <c r="P21" s="76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7"/>
      <c r="AB21" s="7"/>
      <c r="AC21" s="7"/>
      <c r="AD21" s="35"/>
    </row>
    <row r="22" spans="2:34" s="1" customFormat="1" x14ac:dyDescent="0.25">
      <c r="B22" s="28" t="s">
        <v>3</v>
      </c>
      <c r="C22" s="74">
        <f>C8/C9</f>
        <v>0.27819111072761132</v>
      </c>
      <c r="D22" s="74">
        <f>F8/F9</f>
        <v>0.42486267554741353</v>
      </c>
      <c r="E22" s="74">
        <f>I8/I9</f>
        <v>0.20738689086738513</v>
      </c>
      <c r="F22" s="74"/>
      <c r="G22" s="74"/>
      <c r="H22" s="74"/>
      <c r="J22" s="28" t="s">
        <v>3</v>
      </c>
      <c r="K22" s="77">
        <f>D8/D9</f>
        <v>0.62404366765885899</v>
      </c>
      <c r="L22" s="77">
        <f>G8/G9</f>
        <v>0.20658887794181735</v>
      </c>
      <c r="M22" s="77">
        <f>J8/J9</f>
        <v>2.4270855407226215E-2</v>
      </c>
      <c r="N22" s="77"/>
      <c r="O22" s="77"/>
      <c r="P22" s="77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32"/>
      <c r="AB22" s="7"/>
      <c r="AC22" s="7"/>
      <c r="AD22" s="35"/>
    </row>
    <row r="23" spans="2:34" s="30" customFormat="1" x14ac:dyDescent="0.25"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54"/>
      <c r="M23" s="54"/>
      <c r="N23" s="54"/>
      <c r="O23" s="54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11"/>
      <c r="AE23" s="11"/>
      <c r="AF23" s="11"/>
    </row>
    <row r="24" spans="2:34" s="30" customFormat="1" x14ac:dyDescent="0.25">
      <c r="B24" s="53"/>
      <c r="C24" s="65"/>
      <c r="D24" s="65"/>
      <c r="E24" s="65"/>
      <c r="F24" s="65"/>
      <c r="G24" s="65"/>
      <c r="H24" s="65"/>
      <c r="I24" s="53"/>
      <c r="J24" s="53"/>
      <c r="K24" s="53"/>
      <c r="L24" s="53"/>
      <c r="M24" s="53"/>
      <c r="N24" s="53"/>
      <c r="O24" s="53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11"/>
      <c r="AE24" s="11"/>
      <c r="AF24" s="11"/>
    </row>
    <row r="25" spans="2:34" s="30" customForma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12"/>
      <c r="AE25" s="12"/>
      <c r="AF25" s="12"/>
    </row>
    <row r="26" spans="2:34" s="30" customForma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12"/>
      <c r="AE26" s="12"/>
      <c r="AF26" s="12"/>
    </row>
    <row r="27" spans="2:34" s="30" customForma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12"/>
      <c r="AE27" s="12"/>
      <c r="AF27" s="12"/>
    </row>
    <row r="28" spans="2:34" s="30" customForma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12"/>
      <c r="AE28" s="12"/>
      <c r="AF28" s="12"/>
    </row>
    <row r="29" spans="2:34" s="30" customFormat="1" ht="72.75" customHeight="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12"/>
      <c r="AE29" s="12"/>
      <c r="AF29" s="12"/>
    </row>
    <row r="30" spans="2:34" s="30" customForma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12"/>
      <c r="AE30" s="12"/>
      <c r="AF30" s="12"/>
    </row>
    <row r="31" spans="2:34" s="30" customForma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12"/>
      <c r="AE31" s="12"/>
      <c r="AF31" s="12"/>
    </row>
    <row r="32" spans="2:34" s="30" customForma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12"/>
      <c r="AE32" s="12"/>
      <c r="AF32" s="12"/>
    </row>
    <row r="33" spans="2:32" s="30" customForma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2"/>
      <c r="AE33" s="12"/>
      <c r="AF33" s="12"/>
    </row>
    <row r="34" spans="2:32" s="30" customFormat="1" ht="30" customHeight="1" x14ac:dyDescent="0.3">
      <c r="B34" s="69" t="s">
        <v>6</v>
      </c>
      <c r="C34" s="69"/>
      <c r="D34" s="69"/>
      <c r="E34" s="69"/>
      <c r="F34" s="69"/>
      <c r="G34" s="69"/>
      <c r="H34" s="6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12"/>
      <c r="AE34" s="12"/>
      <c r="AF34" s="12"/>
    </row>
    <row r="35" spans="2:32" s="30" customForma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12"/>
      <c r="AE35" s="12"/>
      <c r="AF35" s="12"/>
    </row>
    <row r="36" spans="2:32" s="3" customFormat="1" x14ac:dyDescent="0.25">
      <c r="B36" s="5"/>
      <c r="C36" s="44" t="s">
        <v>2</v>
      </c>
      <c r="D36" s="5"/>
      <c r="E36" s="5"/>
      <c r="F36" s="5"/>
      <c r="G36" s="5"/>
      <c r="H36" s="5"/>
      <c r="I36" s="1"/>
      <c r="J36" s="44"/>
      <c r="K36" s="44" t="s">
        <v>3</v>
      </c>
      <c r="L36" s="44"/>
      <c r="M36" s="44"/>
      <c r="N36" s="5"/>
      <c r="O36" s="5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2:32" s="3" customFormat="1" x14ac:dyDescent="0.25">
      <c r="B37" s="12"/>
      <c r="C37" s="12">
        <v>2020</v>
      </c>
      <c r="D37" s="30">
        <v>2021</v>
      </c>
      <c r="E37" s="12">
        <v>2022</v>
      </c>
      <c r="F37" s="28"/>
      <c r="I37" s="1"/>
      <c r="J37" s="73"/>
      <c r="K37" s="73">
        <v>2020</v>
      </c>
      <c r="L37" s="73">
        <v>2021</v>
      </c>
      <c r="M37" s="73">
        <v>2022</v>
      </c>
      <c r="N37" s="28"/>
      <c r="Q37" s="36"/>
      <c r="R37" s="36"/>
      <c r="S37" s="36"/>
      <c r="T37" s="36"/>
      <c r="U37" s="36"/>
      <c r="V37" s="36"/>
      <c r="W37" s="36"/>
      <c r="X37" s="36"/>
      <c r="Y37" s="36"/>
      <c r="Z37" s="6"/>
      <c r="AA37" s="6"/>
      <c r="AB37" s="6"/>
    </row>
    <row r="38" spans="2:32" s="3" customFormat="1" x14ac:dyDescent="0.25">
      <c r="B38" s="12" t="s">
        <v>1</v>
      </c>
      <c r="C38" s="72">
        <f>C7/E7</f>
        <v>0.86944775287058207</v>
      </c>
      <c r="D38" s="72">
        <f>F7/H7</f>
        <v>0.890908599629471</v>
      </c>
      <c r="E38" s="72">
        <f>I7/K7</f>
        <v>0.6183504036801869</v>
      </c>
      <c r="F38" s="72"/>
      <c r="I38" s="1"/>
      <c r="J38" s="12" t="s">
        <v>1</v>
      </c>
      <c r="K38" s="72">
        <f>C8/E8</f>
        <v>0.60727814627041221</v>
      </c>
      <c r="L38" s="72">
        <f>F8/H8</f>
        <v>0.95862502416873996</v>
      </c>
      <c r="M38" s="72">
        <f>I8/K8</f>
        <v>0.944575402668551</v>
      </c>
      <c r="N38" s="72"/>
      <c r="Q38" s="37"/>
      <c r="R38" s="37"/>
      <c r="S38" s="37"/>
      <c r="T38" s="37"/>
      <c r="U38" s="37"/>
      <c r="V38" s="37"/>
      <c r="W38" s="37"/>
      <c r="X38" s="37"/>
      <c r="Y38" s="37"/>
      <c r="Z38" s="6"/>
      <c r="AA38" s="6"/>
      <c r="AB38" s="6"/>
    </row>
    <row r="39" spans="2:32" s="3" customFormat="1" x14ac:dyDescent="0.25">
      <c r="B39" s="12" t="s">
        <v>0</v>
      </c>
      <c r="C39" s="72">
        <f>D7/E7</f>
        <v>0.1305522471294179</v>
      </c>
      <c r="D39" s="72">
        <f>G7/H7</f>
        <v>0.10909140037052902</v>
      </c>
      <c r="E39" s="72">
        <f>J7/K7</f>
        <v>0.38164959631981293</v>
      </c>
      <c r="F39" s="72"/>
      <c r="I39" s="1"/>
      <c r="J39" s="12" t="s">
        <v>0</v>
      </c>
      <c r="K39" s="72">
        <f>D8/E8</f>
        <v>0.39272185372958779</v>
      </c>
      <c r="L39" s="72">
        <f>G8/H8</f>
        <v>4.1374975831260069E-2</v>
      </c>
      <c r="M39" s="72">
        <f>J8/K8</f>
        <v>5.5424597331449027E-2</v>
      </c>
      <c r="N39" s="72"/>
      <c r="Q39" s="37"/>
      <c r="R39" s="37"/>
      <c r="S39" s="37"/>
      <c r="T39" s="37"/>
      <c r="U39" s="37"/>
      <c r="V39" s="37"/>
      <c r="W39" s="37"/>
      <c r="X39" s="37"/>
      <c r="Y39" s="37"/>
      <c r="Z39" s="6"/>
      <c r="AA39" s="6"/>
      <c r="AB39" s="6"/>
    </row>
    <row r="40" spans="2:32" s="30" customForma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12"/>
      <c r="AE40" s="12"/>
      <c r="AF40" s="12"/>
    </row>
    <row r="41" spans="2:32" s="30" customForma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12"/>
      <c r="AE41" s="12"/>
      <c r="AF41" s="12"/>
    </row>
    <row r="42" spans="2:32" s="30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12"/>
      <c r="AE42" s="12"/>
      <c r="AF42" s="12"/>
    </row>
    <row r="43" spans="2:32" s="30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12"/>
      <c r="AE43" s="12"/>
      <c r="AF43" s="12"/>
    </row>
    <row r="44" spans="2:32" s="30" customForma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12"/>
      <c r="AE44" s="12"/>
      <c r="AF44" s="12"/>
    </row>
    <row r="45" spans="2:32" s="30" customForma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12"/>
      <c r="AE45" s="12"/>
      <c r="AF45" s="12"/>
    </row>
    <row r="46" spans="2:32" s="30" customFormat="1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12"/>
      <c r="AE46" s="12"/>
      <c r="AF46" s="12"/>
    </row>
    <row r="47" spans="2:32" s="30" customFormat="1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12"/>
      <c r="AE47" s="12"/>
      <c r="AF47" s="12"/>
    </row>
    <row r="48" spans="2:32" s="30" customForma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12"/>
      <c r="AE48" s="12"/>
      <c r="AF48" s="12"/>
    </row>
    <row r="49" spans="2:32" s="30" customForma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12"/>
      <c r="AE49" s="12"/>
      <c r="AF49" s="12"/>
    </row>
    <row r="50" spans="2:32" s="30" customForma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12"/>
      <c r="AE50" s="12"/>
      <c r="AF50" s="12"/>
    </row>
    <row r="51" spans="2:32" s="30" customForma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12"/>
      <c r="AE51" s="12"/>
      <c r="AF51" s="12"/>
    </row>
    <row r="52" spans="2:32" s="30" customForma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12"/>
      <c r="AE52" s="12"/>
      <c r="AF52" s="12"/>
    </row>
    <row r="53" spans="2:32" s="30" customForma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12"/>
      <c r="AE53" s="12"/>
      <c r="AF53" s="12"/>
    </row>
    <row r="54" spans="2:32" s="30" customForma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12"/>
      <c r="AE54" s="12"/>
      <c r="AF54" s="12"/>
    </row>
    <row r="55" spans="2:32" s="30" customForma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12"/>
      <c r="AE55" s="12"/>
      <c r="AF55" s="12"/>
    </row>
    <row r="56" spans="2:32" s="30" customForma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12"/>
      <c r="AE56" s="12"/>
      <c r="AF56" s="12"/>
    </row>
    <row r="57" spans="2:32" s="30" customFormat="1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12"/>
      <c r="AE57" s="12"/>
      <c r="AF57" s="12"/>
    </row>
    <row r="58" spans="2:32" s="30" customFormat="1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12"/>
      <c r="AE58" s="12"/>
      <c r="AF58" s="12"/>
    </row>
    <row r="59" spans="2:32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5"/>
      <c r="AE59" s="5"/>
      <c r="AF59" s="5"/>
    </row>
    <row r="60" spans="2:32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5"/>
      <c r="AE60" s="5"/>
      <c r="AF60" s="5"/>
    </row>
    <row r="61" spans="2:32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5"/>
      <c r="AE61" s="5"/>
      <c r="AF61" s="5"/>
    </row>
    <row r="62" spans="2:32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5"/>
      <c r="AE62" s="5"/>
      <c r="AF62" s="5"/>
    </row>
    <row r="63" spans="2:32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5"/>
      <c r="AE63" s="5"/>
      <c r="AF63" s="5"/>
    </row>
    <row r="64" spans="2:32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5"/>
      <c r="AE64" s="5"/>
      <c r="AF64" s="5"/>
    </row>
    <row r="65" spans="2:32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5"/>
      <c r="AE65" s="5"/>
      <c r="AF65" s="5"/>
    </row>
    <row r="66" spans="2:32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5"/>
      <c r="AE66" s="5"/>
      <c r="AF66" s="5"/>
    </row>
    <row r="67" spans="2:32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5"/>
      <c r="AE67" s="5"/>
      <c r="AF67" s="5"/>
    </row>
    <row r="68" spans="2:32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5"/>
      <c r="AE68" s="5"/>
      <c r="AF68" s="5"/>
    </row>
    <row r="69" spans="2:32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5"/>
      <c r="AE69" s="5"/>
      <c r="AF69" s="5"/>
    </row>
    <row r="70" spans="2:32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5"/>
      <c r="AE70" s="5"/>
      <c r="AF70" s="5"/>
    </row>
    <row r="71" spans="2:32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5"/>
      <c r="AE71" s="5"/>
      <c r="AF71" s="5"/>
    </row>
    <row r="72" spans="2:32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5"/>
      <c r="AE72" s="5"/>
      <c r="AF72" s="5"/>
    </row>
    <row r="73" spans="2:32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5"/>
      <c r="AE73" s="5"/>
      <c r="AF73" s="5"/>
    </row>
    <row r="74" spans="2:32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5"/>
      <c r="AE74" s="5"/>
      <c r="AF74" s="5"/>
    </row>
    <row r="75" spans="2:32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5"/>
      <c r="AE75" s="5"/>
      <c r="AF75" s="5"/>
    </row>
    <row r="76" spans="2:32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5"/>
      <c r="AE76" s="5"/>
      <c r="AF76" s="5"/>
    </row>
    <row r="77" spans="2:32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5"/>
      <c r="AE77" s="5"/>
      <c r="AF77" s="5"/>
    </row>
    <row r="78" spans="2:32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5"/>
      <c r="AE78" s="5"/>
      <c r="AF78" s="5"/>
    </row>
    <row r="79" spans="2:32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5"/>
      <c r="AE79" s="5"/>
      <c r="AF79" s="5"/>
    </row>
    <row r="80" spans="2:32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5"/>
      <c r="AE80" s="5"/>
      <c r="AF80" s="5"/>
    </row>
    <row r="81" spans="2:32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5"/>
      <c r="AE81" s="5"/>
      <c r="AF81" s="5"/>
    </row>
    <row r="82" spans="2:32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5"/>
      <c r="AE82" s="5"/>
      <c r="AF82" s="5"/>
    </row>
    <row r="83" spans="2:32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5"/>
      <c r="AE83" s="5"/>
      <c r="AF83" s="5"/>
    </row>
    <row r="84" spans="2:32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5"/>
      <c r="AE84" s="5"/>
      <c r="AF84" s="5"/>
    </row>
    <row r="85" spans="2:32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5"/>
      <c r="AE85" s="5"/>
      <c r="AF85" s="5"/>
    </row>
    <row r="86" spans="2:32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5"/>
      <c r="AE86" s="5"/>
      <c r="AF86" s="5"/>
    </row>
    <row r="87" spans="2:32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5"/>
      <c r="AE87" s="5"/>
      <c r="AF87" s="5"/>
    </row>
    <row r="88" spans="2:32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5"/>
      <c r="AE88" s="5"/>
      <c r="AF88" s="5"/>
    </row>
    <row r="89" spans="2:32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5"/>
      <c r="AE89" s="5"/>
      <c r="AF89" s="5"/>
    </row>
    <row r="90" spans="2:32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5"/>
      <c r="AE90" s="5"/>
      <c r="AF90" s="5"/>
    </row>
    <row r="91" spans="2:32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5"/>
      <c r="AE91" s="5"/>
      <c r="AF91" s="5"/>
    </row>
    <row r="92" spans="2:32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5"/>
      <c r="AE92" s="5"/>
      <c r="AF92" s="5"/>
    </row>
    <row r="93" spans="2:32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5"/>
      <c r="AE93" s="5"/>
      <c r="AF93" s="5"/>
    </row>
    <row r="94" spans="2:32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5"/>
      <c r="AE94" s="5"/>
      <c r="AF94" s="5"/>
    </row>
    <row r="95" spans="2:32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5"/>
      <c r="AE95" s="5"/>
      <c r="AF95" s="5"/>
    </row>
    <row r="96" spans="2:32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5"/>
      <c r="AE96" s="5"/>
      <c r="AF96" s="5"/>
    </row>
    <row r="97" spans="2:32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5"/>
      <c r="AE97" s="5"/>
      <c r="AF97" s="5"/>
    </row>
    <row r="98" spans="2:32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5"/>
      <c r="AE98" s="5"/>
      <c r="AF98" s="5"/>
    </row>
    <row r="99" spans="2:32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5"/>
      <c r="AE99" s="5"/>
      <c r="AF99" s="5"/>
    </row>
    <row r="100" spans="2:32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5"/>
      <c r="AE100" s="5"/>
      <c r="AF100" s="5"/>
    </row>
    <row r="101" spans="2:32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5"/>
      <c r="AE101" s="5"/>
      <c r="AF101" s="5"/>
    </row>
    <row r="102" spans="2:32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5"/>
      <c r="AE102" s="5"/>
      <c r="AF102" s="5"/>
    </row>
    <row r="103" spans="2:32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5"/>
      <c r="AE103" s="5"/>
      <c r="AF103" s="5"/>
    </row>
    <row r="104" spans="2:32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5"/>
      <c r="AE104" s="5"/>
      <c r="AF104" s="5"/>
    </row>
    <row r="105" spans="2:32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5"/>
      <c r="AE105" s="5"/>
      <c r="AF105" s="5"/>
    </row>
    <row r="106" spans="2:32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5"/>
      <c r="AE106" s="5"/>
      <c r="AF106" s="5"/>
    </row>
    <row r="107" spans="2:32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5"/>
      <c r="AE107" s="5"/>
      <c r="AF107" s="5"/>
    </row>
    <row r="108" spans="2:32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5"/>
      <c r="AE108" s="5"/>
      <c r="AF108" s="5"/>
    </row>
    <row r="109" spans="2:32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5"/>
      <c r="AE109" s="5"/>
      <c r="AF109" s="5"/>
    </row>
    <row r="110" spans="2:32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2:32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2:32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2:32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2:32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2:32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2:32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2:32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2:32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2:32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2:32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2:32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2:32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2:32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2:32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2:32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2:32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2:32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2:32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2:32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2:32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2:32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2:32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2:32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2:32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2:32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2:32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2:32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2:32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2:32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2:32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2:32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2:32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2:32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2:32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2:32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2:32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2:32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2:32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2:32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2:32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2:32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2:32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2:32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2:32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2:32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2:32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2:32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2:32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2:32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2:32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2:32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</sheetData>
  <mergeCells count="6">
    <mergeCell ref="I5:K5"/>
    <mergeCell ref="F5:H5"/>
    <mergeCell ref="C5:E5"/>
    <mergeCell ref="B34:H34"/>
    <mergeCell ref="C19:E19"/>
    <mergeCell ref="B5:B6"/>
  </mergeCells>
  <pageMargins left="0.9055118110236221" right="0.15748031496062992" top="0.27559055118110237" bottom="0.16" header="0" footer="0"/>
  <pageSetup paperSize="9" scale="74" orientation="landscape" r:id="rId1"/>
  <headerFooter alignWithMargins="0"/>
  <drawing r:id="rId2"/>
  <webPublishItems count="10">
    <webPublishItem id="4698" divId="2_5_1_4698" sourceType="range" sourceRef="A1:AD55" destinationFile="\\gpaq\gpaqssl\lldades\indicadors\2017\2_5_1.htm"/>
    <webPublishItem id="22072" divId="2_5_1_22072" sourceType="range" sourceRef="A3:Q55" destinationFile="\\gpaq\gpaqssl\lldades\indicadors\2018\2_5_1.htm"/>
    <webPublishItem id="6774" divId="2_5_1_6774" sourceType="range" sourceRef="A3:X55" destinationFile="\\reid\inetpub\gpaqssl\lldades\indicadors\2020\2_5_1.htm"/>
    <webPublishItem id="9672" divId="2_5_1_9672" sourceType="range" sourceRef="A3:AA55" destinationFile="\\reid\inetpub\gpaqssl\lldades\indicadors\2019\2_5_1.htm"/>
    <webPublishItem id="27351" divId="2_5_1_27351" sourceType="range" sourceRef="A3:AD55" destinationFile="\\gpaq\gpaqssl\lldades\indicadors\2018\2_5_1.htm"/>
    <webPublishItem id="14423" divId="2_5_1_14423" sourceType="range" sourceRef="A3:AE55" destinationFile="\\gpaq\gpaqssl\lldades\indicadors\2018\2_5_1.htm"/>
    <webPublishItem id="24932" divId="2_5_1_24932" sourceType="range" sourceRef="A4:AD55" destinationFile="\\gpaq\gpaqssl\lldades\indicadors\2018\2_5_1.htm"/>
    <webPublishItem id="8371" divId="2_5_1_8371" sourceType="range" sourceRef="A4:AD56" destinationFile="\\gpaq\gpaqssl\lldades\indicadors\2018\2_5_1.htm"/>
    <webPublishItem id="5277" divId="2_5_1_5277" sourceType="range" sourceRef="A4:AG55" destinationFile="\\gpaq\gpaqssl\lldades\indicadors\2016\2_5_1.htm"/>
    <webPublishItem id="13475" divId="2_5_1_13475" sourceType="range" sourceRef="A4:AG58" destinationFile="G:\GPAQ\GPAQ-COMU\Estadístiques internes\LLIBREDA\Lldades 2017\apartats\Per penjar\2015\2_5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showGridLines="0" zoomScale="80" zoomScaleNormal="80" workbookViewId="0">
      <selection activeCell="O3" sqref="O1:W1048576"/>
    </sheetView>
  </sheetViews>
  <sheetFormatPr defaultColWidth="9.08984375" defaultRowHeight="12.5" x14ac:dyDescent="0.25"/>
  <cols>
    <col min="1" max="1" width="0.54296875" customWidth="1"/>
    <col min="2" max="2" width="15.453125" customWidth="1"/>
    <col min="3" max="14" width="13.36328125" customWidth="1"/>
    <col min="15" max="15" width="2" customWidth="1"/>
    <col min="16" max="17" width="12.90625" customWidth="1"/>
    <col min="18" max="18" width="0.54296875" customWidth="1"/>
    <col min="19" max="20" width="12.90625" customWidth="1"/>
    <col min="21" max="21" width="0.54296875" customWidth="1"/>
    <col min="22" max="23" width="14.08984375" customWidth="1"/>
    <col min="24" max="24" width="0.54296875" customWidth="1"/>
    <col min="25" max="25" width="13.90625" bestFit="1" customWidth="1"/>
    <col min="26" max="26" width="15" customWidth="1"/>
  </cols>
  <sheetData>
    <row r="1" spans="1:25" ht="13" x14ac:dyDescent="0.3">
      <c r="A1" s="19"/>
      <c r="B1" s="20" t="s">
        <v>13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</row>
    <row r="2" spans="1:25" ht="16.5" customHeight="1" x14ac:dyDescent="0.3">
      <c r="A2" s="19"/>
      <c r="B2" s="20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ht="20.149999999999999" customHeight="1" x14ac:dyDescent="0.3">
      <c r="B3" s="6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ht="3.7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25" s="2" customFormat="1" ht="22.5" customHeight="1" x14ac:dyDescent="0.25">
      <c r="A5" s="24"/>
      <c r="B5" s="71" t="s">
        <v>5</v>
      </c>
      <c r="C5" s="66">
        <v>2016</v>
      </c>
      <c r="D5" s="67"/>
      <c r="E5" s="68"/>
      <c r="F5" s="66">
        <v>2017</v>
      </c>
      <c r="G5" s="67"/>
      <c r="H5" s="68"/>
      <c r="I5" s="66">
        <v>2018</v>
      </c>
      <c r="J5" s="67"/>
      <c r="K5" s="68"/>
      <c r="L5" s="66">
        <v>2019</v>
      </c>
      <c r="M5" s="67"/>
      <c r="N5" s="68"/>
      <c r="O5" s="25"/>
    </row>
    <row r="6" spans="1:25" s="2" customFormat="1" ht="26.25" customHeight="1" x14ac:dyDescent="0.25">
      <c r="A6" s="24"/>
      <c r="B6" s="71"/>
      <c r="C6" s="34" t="s">
        <v>15</v>
      </c>
      <c r="D6" s="34" t="s">
        <v>16</v>
      </c>
      <c r="E6" s="34" t="s">
        <v>4</v>
      </c>
      <c r="F6" s="34" t="s">
        <v>15</v>
      </c>
      <c r="G6" s="34" t="s">
        <v>16</v>
      </c>
      <c r="H6" s="34" t="s">
        <v>4</v>
      </c>
      <c r="I6" s="34" t="s">
        <v>15</v>
      </c>
      <c r="J6" s="34" t="s">
        <v>16</v>
      </c>
      <c r="K6" s="34" t="s">
        <v>4</v>
      </c>
      <c r="L6" s="34" t="s">
        <v>15</v>
      </c>
      <c r="M6" s="34" t="s">
        <v>16</v>
      </c>
      <c r="N6" s="34" t="s">
        <v>4</v>
      </c>
      <c r="O6" s="25"/>
    </row>
    <row r="7" spans="1:25" s="2" customFormat="1" ht="22.5" customHeight="1" x14ac:dyDescent="0.25">
      <c r="A7" s="24"/>
      <c r="B7" s="41" t="s">
        <v>14</v>
      </c>
      <c r="C7" s="38">
        <v>43657011.439999998</v>
      </c>
      <c r="D7" s="38">
        <v>3635203.77</v>
      </c>
      <c r="E7" s="38">
        <f>+C7+D7</f>
        <v>47292215.210000001</v>
      </c>
      <c r="F7" s="38">
        <v>32224021.77</v>
      </c>
      <c r="G7" s="38">
        <v>2501354</v>
      </c>
      <c r="H7" s="38">
        <f>+F7+G7</f>
        <v>34725375.769999996</v>
      </c>
      <c r="I7" s="38">
        <v>33042891.789999999</v>
      </c>
      <c r="J7" s="38">
        <v>11654501</v>
      </c>
      <c r="K7" s="38">
        <f>+I7+J7</f>
        <v>44697392.789999999</v>
      </c>
      <c r="L7" s="38">
        <v>38762090.420000002</v>
      </c>
      <c r="M7" s="38">
        <v>7307386.0499999998</v>
      </c>
      <c r="N7" s="38">
        <f>+L7+M7</f>
        <v>46069476.469999999</v>
      </c>
      <c r="O7" s="25"/>
    </row>
    <row r="8" spans="1:25" s="2" customFormat="1" ht="22.5" customHeight="1" x14ac:dyDescent="0.25">
      <c r="A8" s="24"/>
      <c r="B8" s="42" t="s">
        <v>3</v>
      </c>
      <c r="C8" s="39">
        <v>16413687.859999999</v>
      </c>
      <c r="D8" s="39">
        <v>7682978.5899999999</v>
      </c>
      <c r="E8" s="39">
        <f>+C8+D8</f>
        <v>24096666.449999999</v>
      </c>
      <c r="F8" s="39">
        <v>17383661.789999999</v>
      </c>
      <c r="G8" s="39">
        <v>1766107</v>
      </c>
      <c r="H8" s="39">
        <f>+F8+G8</f>
        <v>19149768.789999999</v>
      </c>
      <c r="I8" s="39">
        <v>20102062.75</v>
      </c>
      <c r="J8" s="39">
        <v>3925449.05</v>
      </c>
      <c r="K8" s="39">
        <f>+I8+J8</f>
        <v>24027511.800000001</v>
      </c>
      <c r="L8" s="39">
        <v>17846979</v>
      </c>
      <c r="M8" s="39">
        <v>2917558.53</v>
      </c>
      <c r="N8" s="39">
        <f>+L8+M8</f>
        <v>20764537.530000001</v>
      </c>
      <c r="O8" s="25"/>
    </row>
    <row r="9" spans="1:25" s="2" customFormat="1" ht="22.5" customHeight="1" x14ac:dyDescent="0.25">
      <c r="A9" s="24"/>
      <c r="B9" s="43" t="s">
        <v>4</v>
      </c>
      <c r="C9" s="40">
        <f t="shared" ref="C9:E9" si="0">SUM(C7:C8)</f>
        <v>60070699.299999997</v>
      </c>
      <c r="D9" s="40">
        <f t="shared" si="0"/>
        <v>11318182.359999999</v>
      </c>
      <c r="E9" s="40">
        <f t="shared" si="0"/>
        <v>71388881.659999996</v>
      </c>
      <c r="F9" s="40">
        <f>SUM(F7:F8)</f>
        <v>49607683.560000002</v>
      </c>
      <c r="G9" s="40">
        <f t="shared" ref="G9:H9" si="1">SUM(G7:G8)</f>
        <v>4267461</v>
      </c>
      <c r="H9" s="40">
        <f t="shared" si="1"/>
        <v>53875144.559999995</v>
      </c>
      <c r="I9" s="40">
        <f>SUM(I7:I8)</f>
        <v>53144954.539999999</v>
      </c>
      <c r="J9" s="40">
        <f t="shared" ref="J9:K9" si="2">SUM(J7:J8)</f>
        <v>15579950.050000001</v>
      </c>
      <c r="K9" s="40">
        <f t="shared" si="2"/>
        <v>68724904.590000004</v>
      </c>
      <c r="L9" s="40">
        <f>SUM(L7:L8)</f>
        <v>56609069.420000002</v>
      </c>
      <c r="M9" s="40">
        <f t="shared" ref="M9:N9" si="3">SUM(M7:M8)</f>
        <v>10224944.58</v>
      </c>
      <c r="N9" s="40">
        <f t="shared" si="3"/>
        <v>66834014</v>
      </c>
      <c r="O9" s="25"/>
    </row>
    <row r="10" spans="1:25" s="2" customFormat="1" ht="13" x14ac:dyDescent="0.25">
      <c r="A10" s="24"/>
      <c r="B10" s="13" t="s">
        <v>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56"/>
      <c r="P10" s="10"/>
      <c r="Q10" s="10"/>
    </row>
    <row r="11" spans="1:25" x14ac:dyDescent="0.25">
      <c r="A11" s="26"/>
      <c r="B11" s="15" t="s">
        <v>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57"/>
    </row>
    <row r="12" spans="1:25" x14ac:dyDescent="0.25">
      <c r="A12" s="26"/>
      <c r="B12" s="15" t="s">
        <v>10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57"/>
    </row>
    <row r="13" spans="1:25" x14ac:dyDescent="0.25">
      <c r="A13" s="26"/>
      <c r="B13" s="15" t="s">
        <v>11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57"/>
    </row>
    <row r="14" spans="1:25" x14ac:dyDescent="0.25">
      <c r="A14" s="26"/>
      <c r="B14" s="17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58"/>
    </row>
    <row r="15" spans="1:25" ht="3.75" customHeight="1" x14ac:dyDescent="0.2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59"/>
    </row>
    <row r="16" spans="1:2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"/>
      <c r="V16" s="1"/>
      <c r="W16" s="1"/>
      <c r="X16" s="1"/>
      <c r="Y16" s="1"/>
    </row>
    <row r="17" spans="2:2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"/>
      <c r="V17" s="1"/>
      <c r="W17" s="1"/>
      <c r="X17" s="1"/>
      <c r="Y17" s="1"/>
    </row>
    <row r="18" spans="2:25" s="19" customFormat="1" ht="13" x14ac:dyDescent="0.3">
      <c r="B18" s="5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5" s="1" customFormat="1" x14ac:dyDescent="0.25">
      <c r="B19" s="7"/>
      <c r="C19" s="70" t="s">
        <v>1</v>
      </c>
      <c r="D19" s="70"/>
      <c r="E19" s="70"/>
      <c r="F19" s="62"/>
      <c r="G19" s="62"/>
      <c r="H19" s="7"/>
      <c r="J19" s="7"/>
      <c r="K19" s="62" t="s">
        <v>0</v>
      </c>
      <c r="L19" s="62"/>
      <c r="M19" s="62"/>
      <c r="N19" s="62"/>
      <c r="O19" s="48"/>
      <c r="P19" s="48"/>
      <c r="Q19" s="48"/>
      <c r="R19" s="48"/>
      <c r="S19" s="48"/>
      <c r="T19" s="48"/>
      <c r="U19" s="7"/>
      <c r="V19" s="7"/>
      <c r="W19" s="28"/>
      <c r="X19" s="29"/>
      <c r="Y19" s="30"/>
    </row>
    <row r="20" spans="2:25" s="1" customFormat="1" x14ac:dyDescent="0.25">
      <c r="B20" s="7"/>
      <c r="C20" s="7">
        <f>C5</f>
        <v>2016</v>
      </c>
      <c r="D20" s="7">
        <f>F5</f>
        <v>2017</v>
      </c>
      <c r="E20" s="7">
        <f>I5</f>
        <v>2018</v>
      </c>
      <c r="F20" s="7">
        <v>2019</v>
      </c>
      <c r="G20" s="1">
        <v>2020</v>
      </c>
      <c r="H20" s="1">
        <v>2021</v>
      </c>
      <c r="J20" s="7"/>
      <c r="K20" s="7">
        <f>C5</f>
        <v>2016</v>
      </c>
      <c r="L20" s="7">
        <f>F5</f>
        <v>2017</v>
      </c>
      <c r="M20" s="7">
        <f>I5</f>
        <v>2018</v>
      </c>
      <c r="N20" s="7">
        <v>2019</v>
      </c>
      <c r="O20" s="47"/>
      <c r="P20" s="47"/>
      <c r="Q20" s="47"/>
      <c r="R20" s="7"/>
      <c r="S20" s="7"/>
      <c r="T20" s="7"/>
      <c r="U20" s="35"/>
    </row>
    <row r="21" spans="2:25" s="1" customFormat="1" x14ac:dyDescent="0.25">
      <c r="B21" s="7" t="s">
        <v>14</v>
      </c>
      <c r="C21" s="8">
        <f>C7/C9</f>
        <v>0.72676049969007106</v>
      </c>
      <c r="D21" s="8">
        <f>F7/F9</f>
        <v>0.64957723194281713</v>
      </c>
      <c r="E21" s="8">
        <f>I7/I9</f>
        <v>0.62175030679779753</v>
      </c>
      <c r="F21" s="8">
        <f>L7/L9</f>
        <v>0.68473286731516814</v>
      </c>
      <c r="G21" s="8" t="e">
        <f>#REF!/#REF!</f>
        <v>#REF!</v>
      </c>
      <c r="H21" s="8" t="e">
        <f>#REF!/#REF!</f>
        <v>#REF!</v>
      </c>
      <c r="J21" s="7" t="s">
        <v>14</v>
      </c>
      <c r="K21" s="9">
        <f>D7/D9</f>
        <v>0.32118264703414801</v>
      </c>
      <c r="L21" s="9">
        <f>G7/G9</f>
        <v>0.58614571990230258</v>
      </c>
      <c r="M21" s="9">
        <f>J7/J9</f>
        <v>0.7480448244440937</v>
      </c>
      <c r="N21" s="9">
        <f>M7/M9</f>
        <v>0.71466265590262978</v>
      </c>
      <c r="O21" s="49"/>
      <c r="P21" s="49"/>
      <c r="Q21" s="49"/>
      <c r="R21" s="7"/>
      <c r="S21" s="7"/>
      <c r="T21" s="7"/>
      <c r="U21" s="35"/>
    </row>
    <row r="22" spans="2:25" s="1" customFormat="1" x14ac:dyDescent="0.25">
      <c r="B22" s="7" t="s">
        <v>3</v>
      </c>
      <c r="C22" s="8">
        <f>C8/C9</f>
        <v>0.273239500309929</v>
      </c>
      <c r="D22" s="8">
        <f>F8/F9</f>
        <v>0.35042276805718275</v>
      </c>
      <c r="E22" s="8">
        <f>I8/I9</f>
        <v>0.37824969320220253</v>
      </c>
      <c r="F22" s="8">
        <f>L8/L9</f>
        <v>0.31526713268483186</v>
      </c>
      <c r="G22" s="8" t="e">
        <f>#REF!/#REF!</f>
        <v>#REF!</v>
      </c>
      <c r="H22" s="8" t="e">
        <f>#REF!/#REF!</f>
        <v>#REF!</v>
      </c>
      <c r="J22" s="7" t="s">
        <v>3</v>
      </c>
      <c r="K22" s="31">
        <f>D8/D9</f>
        <v>0.67881735296585199</v>
      </c>
      <c r="L22" s="31">
        <f>G8/G9</f>
        <v>0.41385428009769742</v>
      </c>
      <c r="M22" s="31">
        <f>J8/J9</f>
        <v>0.25195517555590619</v>
      </c>
      <c r="N22" s="31">
        <f>M8/M9</f>
        <v>0.28533734409737016</v>
      </c>
      <c r="O22" s="50"/>
      <c r="P22" s="50"/>
      <c r="Q22" s="50"/>
      <c r="R22" s="32"/>
      <c r="S22" s="7"/>
      <c r="T22" s="7"/>
      <c r="U22" s="35"/>
    </row>
    <row r="23" spans="2:25" s="30" customFormat="1" x14ac:dyDescent="0.25">
      <c r="B23" s="53"/>
      <c r="C23" s="53"/>
      <c r="D23" s="53"/>
      <c r="E23" s="53"/>
      <c r="F23" s="53"/>
      <c r="G23" s="53"/>
      <c r="H23" s="53"/>
      <c r="I23" s="53"/>
      <c r="J23" s="54"/>
      <c r="K23" s="54"/>
      <c r="L23" s="54"/>
      <c r="M23" s="54"/>
      <c r="N23" s="54"/>
      <c r="O23" s="52"/>
      <c r="P23" s="52"/>
      <c r="Q23" s="52"/>
      <c r="R23" s="52"/>
      <c r="S23" s="52"/>
      <c r="T23" s="52"/>
      <c r="U23" s="11"/>
      <c r="V23" s="11"/>
      <c r="W23" s="11"/>
    </row>
    <row r="24" spans="2:25" s="30" customFormat="1" x14ac:dyDescent="0.25">
      <c r="B24" s="53"/>
      <c r="C24" s="65"/>
      <c r="D24" s="65"/>
      <c r="E24" s="65"/>
      <c r="F24" s="65"/>
      <c r="G24" s="65"/>
      <c r="H24" s="65"/>
      <c r="I24" s="53"/>
      <c r="J24" s="53"/>
      <c r="K24" s="53"/>
      <c r="L24" s="53"/>
      <c r="M24" s="53"/>
      <c r="N24" s="53"/>
      <c r="O24" s="51"/>
      <c r="P24" s="51"/>
      <c r="Q24" s="51"/>
      <c r="R24" s="51"/>
      <c r="S24" s="51"/>
      <c r="T24" s="51"/>
      <c r="U24" s="11"/>
      <c r="V24" s="11"/>
      <c r="W24" s="11"/>
    </row>
    <row r="25" spans="2:25" s="30" customForma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6"/>
      <c r="Q25" s="6"/>
      <c r="R25" s="6"/>
      <c r="S25" s="6"/>
      <c r="T25" s="6"/>
      <c r="U25" s="12"/>
      <c r="V25" s="12"/>
      <c r="W25" s="12"/>
    </row>
    <row r="26" spans="2:25" s="30" customForma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  <c r="R26" s="6"/>
      <c r="S26" s="6"/>
      <c r="T26" s="6"/>
      <c r="U26" s="12"/>
      <c r="V26" s="12"/>
      <c r="W26" s="12"/>
    </row>
    <row r="27" spans="2:25" s="30" customForma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  <c r="R27" s="6"/>
      <c r="S27" s="6"/>
      <c r="T27" s="6"/>
      <c r="U27" s="12"/>
      <c r="V27" s="12"/>
      <c r="W27" s="12"/>
    </row>
    <row r="28" spans="2:25" s="30" customForma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6"/>
      <c r="Q28" s="6"/>
      <c r="R28" s="6"/>
      <c r="S28" s="6"/>
      <c r="T28" s="6"/>
      <c r="U28" s="12"/>
      <c r="V28" s="12"/>
      <c r="W28" s="12"/>
    </row>
    <row r="29" spans="2:25" s="30" customFormat="1" ht="72.75" customHeight="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  <c r="Q29" s="6"/>
      <c r="R29" s="6"/>
      <c r="S29" s="6"/>
      <c r="T29" s="6"/>
      <c r="U29" s="12"/>
      <c r="V29" s="12"/>
      <c r="W29" s="12"/>
    </row>
    <row r="30" spans="2:25" s="30" customForma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2"/>
      <c r="V30" s="12"/>
      <c r="W30" s="12"/>
    </row>
    <row r="31" spans="2:25" s="30" customForma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2"/>
      <c r="V31" s="12"/>
      <c r="W31" s="12"/>
    </row>
    <row r="32" spans="2:25" s="30" customForma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2"/>
      <c r="V32" s="12"/>
      <c r="W32" s="12"/>
    </row>
    <row r="33" spans="2:23" s="30" customForma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2"/>
      <c r="V33" s="12"/>
      <c r="W33" s="12"/>
    </row>
    <row r="34" spans="2:23" s="30" customFormat="1" ht="30" customHeight="1" x14ac:dyDescent="0.3">
      <c r="B34" s="69" t="s">
        <v>6</v>
      </c>
      <c r="C34" s="69"/>
      <c r="D34" s="69"/>
      <c r="E34" s="69"/>
      <c r="F34" s="69"/>
      <c r="G34" s="69"/>
      <c r="H34" s="6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2"/>
      <c r="V34" s="12"/>
      <c r="W34" s="12"/>
    </row>
    <row r="35" spans="2:23" s="30" customForma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6"/>
      <c r="P35" s="6"/>
      <c r="Q35" s="6"/>
      <c r="R35" s="6"/>
      <c r="S35" s="6"/>
      <c r="T35" s="6"/>
      <c r="U35" s="12"/>
      <c r="V35" s="12"/>
      <c r="W35" s="12"/>
    </row>
    <row r="36" spans="2:23" s="3" customFormat="1" x14ac:dyDescent="0.25">
      <c r="B36" s="5"/>
      <c r="C36" s="44" t="s">
        <v>2</v>
      </c>
      <c r="D36" s="5"/>
      <c r="E36" s="5"/>
      <c r="F36" s="5"/>
      <c r="G36" s="5"/>
      <c r="H36" s="5"/>
      <c r="I36" s="1"/>
      <c r="J36" s="44"/>
      <c r="K36" s="44" t="s">
        <v>3</v>
      </c>
      <c r="L36" s="44"/>
      <c r="M36" s="44"/>
      <c r="N36" s="5"/>
      <c r="O36" s="6"/>
      <c r="P36" s="6"/>
      <c r="Q36" s="6"/>
      <c r="R36" s="6"/>
      <c r="S36" s="6"/>
      <c r="T36" s="6"/>
      <c r="U36" s="6"/>
      <c r="V36" s="6"/>
      <c r="W36" s="6"/>
    </row>
    <row r="37" spans="2:23" s="3" customFormat="1" x14ac:dyDescent="0.25">
      <c r="B37" s="5"/>
      <c r="C37" s="45">
        <f>C5</f>
        <v>2016</v>
      </c>
      <c r="D37" s="45">
        <f>F5</f>
        <v>2017</v>
      </c>
      <c r="E37" s="5">
        <f>I5</f>
        <v>2018</v>
      </c>
      <c r="F37" s="7">
        <v>2019</v>
      </c>
      <c r="G37" s="5">
        <v>2020</v>
      </c>
      <c r="H37" s="1">
        <v>2021</v>
      </c>
      <c r="I37" s="1"/>
      <c r="J37" s="45"/>
      <c r="K37" s="45">
        <f>C5</f>
        <v>2016</v>
      </c>
      <c r="L37" s="45">
        <f>F5</f>
        <v>2017</v>
      </c>
      <c r="M37" s="45">
        <f>I5</f>
        <v>2018</v>
      </c>
      <c r="N37" s="7">
        <v>2019</v>
      </c>
      <c r="O37" s="36"/>
      <c r="P37" s="36"/>
      <c r="Q37" s="6"/>
      <c r="R37" s="6"/>
      <c r="S37" s="6"/>
    </row>
    <row r="38" spans="2:23" s="3" customFormat="1" x14ac:dyDescent="0.25">
      <c r="B38" s="5" t="s">
        <v>1</v>
      </c>
      <c r="C38" s="46">
        <f>C7/E7</f>
        <v>0.92313314667418378</v>
      </c>
      <c r="D38" s="46">
        <f>F7/H7</f>
        <v>0.9279675469441292</v>
      </c>
      <c r="E38" s="46">
        <f>I7/K7</f>
        <v>0.73925770000152169</v>
      </c>
      <c r="F38" s="46">
        <f>L7/N7</f>
        <v>0.84138334945571835</v>
      </c>
      <c r="G38" s="46" t="e">
        <f>#REF!/#REF!</f>
        <v>#REF!</v>
      </c>
      <c r="H38" s="46" t="e">
        <f>#REF!/#REF!</f>
        <v>#REF!</v>
      </c>
      <c r="I38" s="1"/>
      <c r="J38" s="5" t="s">
        <v>1</v>
      </c>
      <c r="K38" s="46">
        <f>C8/E8</f>
        <v>0.68116010544686778</v>
      </c>
      <c r="L38" s="46">
        <f>F8/H8</f>
        <v>0.90777397788101444</v>
      </c>
      <c r="M38" s="46">
        <f>I8/K8</f>
        <v>0.83662690158370867</v>
      </c>
      <c r="N38" s="46">
        <f>L8/N8</f>
        <v>0.85949320923787509</v>
      </c>
      <c r="O38" s="37"/>
      <c r="P38" s="37"/>
      <c r="Q38" s="6"/>
      <c r="R38" s="6"/>
      <c r="S38" s="6"/>
    </row>
    <row r="39" spans="2:23" s="3" customFormat="1" x14ac:dyDescent="0.25">
      <c r="B39" s="5" t="s">
        <v>0</v>
      </c>
      <c r="C39" s="46">
        <f>D7/E7</f>
        <v>7.6866853325816109E-2</v>
      </c>
      <c r="D39" s="46">
        <f>G7/H7</f>
        <v>7.203245305587086E-2</v>
      </c>
      <c r="E39" s="46">
        <f>J7/K7</f>
        <v>0.26074229999847831</v>
      </c>
      <c r="F39" s="46">
        <f>M7/N7</f>
        <v>0.15861665054428173</v>
      </c>
      <c r="G39" s="46" t="e">
        <f>#REF!/#REF!</f>
        <v>#REF!</v>
      </c>
      <c r="H39" s="46" t="e">
        <f>#REF!/#REF!</f>
        <v>#REF!</v>
      </c>
      <c r="I39" s="1"/>
      <c r="J39" s="5" t="s">
        <v>0</v>
      </c>
      <c r="K39" s="46">
        <f>D8/E8</f>
        <v>0.31883989455313227</v>
      </c>
      <c r="L39" s="46">
        <f>G8/H8</f>
        <v>9.2226022118985604E-2</v>
      </c>
      <c r="M39" s="46">
        <f>J8/K8</f>
        <v>0.16337309841629127</v>
      </c>
      <c r="N39" s="46">
        <f>M8/N8</f>
        <v>0.14050679076212488</v>
      </c>
      <c r="O39" s="37"/>
      <c r="P39" s="37"/>
      <c r="Q39" s="6"/>
      <c r="R39" s="6"/>
      <c r="S39" s="6"/>
    </row>
    <row r="40" spans="2:23" s="30" customForma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6"/>
      <c r="P40" s="6"/>
      <c r="Q40" s="6"/>
      <c r="R40" s="6"/>
      <c r="S40" s="6"/>
      <c r="T40" s="6"/>
      <c r="U40" s="12"/>
      <c r="V40" s="12"/>
      <c r="W40" s="12"/>
    </row>
    <row r="41" spans="2:23" s="30" customForma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6"/>
      <c r="P41" s="6"/>
      <c r="Q41" s="6"/>
      <c r="R41" s="6"/>
      <c r="S41" s="6"/>
      <c r="T41" s="6"/>
      <c r="U41" s="12"/>
      <c r="V41" s="12"/>
      <c r="W41" s="12"/>
    </row>
    <row r="42" spans="2:23" s="30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  <c r="P42" s="6"/>
      <c r="Q42" s="6"/>
      <c r="R42" s="6"/>
      <c r="S42" s="6"/>
      <c r="T42" s="6"/>
      <c r="U42" s="12"/>
      <c r="V42" s="12"/>
      <c r="W42" s="12"/>
    </row>
    <row r="43" spans="2:23" s="30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  <c r="P43" s="6"/>
      <c r="Q43" s="6"/>
      <c r="R43" s="6"/>
      <c r="S43" s="6"/>
      <c r="T43" s="6"/>
      <c r="U43" s="12"/>
      <c r="V43" s="12"/>
      <c r="W43" s="12"/>
    </row>
    <row r="44" spans="2:23" s="30" customForma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2"/>
      <c r="V44" s="12"/>
      <c r="W44" s="12"/>
    </row>
    <row r="45" spans="2:23" s="30" customForma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2"/>
      <c r="V45" s="12"/>
      <c r="W45" s="12"/>
    </row>
    <row r="46" spans="2:23" s="30" customFormat="1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2"/>
      <c r="V46" s="12"/>
      <c r="W46" s="12"/>
    </row>
    <row r="47" spans="2:23" s="30" customFormat="1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2"/>
      <c r="V47" s="12"/>
      <c r="W47" s="12"/>
    </row>
    <row r="48" spans="2:23" s="30" customForma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2"/>
      <c r="V48" s="12"/>
      <c r="W48" s="12"/>
    </row>
    <row r="49" spans="2:23" s="30" customForma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2"/>
      <c r="V49" s="12"/>
      <c r="W49" s="12"/>
    </row>
    <row r="50" spans="2:23" s="30" customForma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2"/>
      <c r="V50" s="12"/>
      <c r="W50" s="12"/>
    </row>
    <row r="51" spans="2:23" s="30" customForma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2"/>
      <c r="V51" s="12"/>
      <c r="W51" s="12"/>
    </row>
    <row r="52" spans="2:23" s="30" customForma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2"/>
      <c r="V52" s="12"/>
      <c r="W52" s="12"/>
    </row>
    <row r="53" spans="2:23" s="30" customForma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12"/>
      <c r="V53" s="12"/>
      <c r="W53" s="12"/>
    </row>
    <row r="54" spans="2:23" s="30" customForma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12"/>
      <c r="V54" s="12"/>
      <c r="W54" s="12"/>
    </row>
    <row r="55" spans="2:23" s="30" customForma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2"/>
      <c r="V55" s="12"/>
      <c r="W55" s="12"/>
    </row>
    <row r="56" spans="2:23" s="30" customForma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2"/>
      <c r="V56" s="12"/>
      <c r="W56" s="12"/>
    </row>
    <row r="57" spans="2:23" s="30" customFormat="1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12"/>
      <c r="V57" s="12"/>
      <c r="W57" s="12"/>
    </row>
    <row r="58" spans="2:23" s="30" customFormat="1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12"/>
      <c r="V58" s="12"/>
      <c r="W58" s="12"/>
    </row>
    <row r="59" spans="2:2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5"/>
      <c r="V59" s="5"/>
      <c r="W59" s="5"/>
    </row>
    <row r="60" spans="2:23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5"/>
      <c r="V60" s="5"/>
      <c r="W60" s="5"/>
    </row>
    <row r="61" spans="2:23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5"/>
      <c r="V61" s="5"/>
      <c r="W61" s="5"/>
    </row>
    <row r="62" spans="2:23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  <c r="V62" s="5"/>
      <c r="W62" s="5"/>
    </row>
    <row r="63" spans="2:23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5"/>
      <c r="V63" s="5"/>
      <c r="W63" s="5"/>
    </row>
    <row r="64" spans="2:23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5"/>
      <c r="V64" s="5"/>
      <c r="W64" s="5"/>
    </row>
    <row r="65" spans="2:23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5"/>
      <c r="V65" s="5"/>
      <c r="W65" s="5"/>
    </row>
    <row r="66" spans="2:23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5"/>
      <c r="V66" s="5"/>
      <c r="W66" s="5"/>
    </row>
    <row r="67" spans="2:23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5"/>
      <c r="V67" s="5"/>
      <c r="W67" s="5"/>
    </row>
    <row r="68" spans="2:23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5"/>
      <c r="V68" s="5"/>
      <c r="W68" s="5"/>
    </row>
    <row r="69" spans="2:23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5"/>
      <c r="V69" s="5"/>
      <c r="W69" s="5"/>
    </row>
    <row r="70" spans="2:23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5"/>
      <c r="V70" s="5"/>
      <c r="W70" s="5"/>
    </row>
    <row r="71" spans="2:23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5"/>
      <c r="V71" s="5"/>
      <c r="W71" s="5"/>
    </row>
    <row r="72" spans="2:23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5"/>
      <c r="V72" s="5"/>
      <c r="W72" s="5"/>
    </row>
    <row r="73" spans="2:23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5"/>
      <c r="V73" s="5"/>
      <c r="W73" s="5"/>
    </row>
    <row r="74" spans="2:23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5"/>
      <c r="V74" s="5"/>
      <c r="W74" s="5"/>
    </row>
    <row r="75" spans="2:23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5"/>
      <c r="V75" s="5"/>
      <c r="W75" s="5"/>
    </row>
    <row r="76" spans="2:23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5"/>
      <c r="V76" s="5"/>
      <c r="W76" s="5"/>
    </row>
    <row r="77" spans="2:23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5"/>
      <c r="V77" s="5"/>
      <c r="W77" s="5"/>
    </row>
    <row r="78" spans="2:23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5"/>
      <c r="V78" s="5"/>
      <c r="W78" s="5"/>
    </row>
    <row r="79" spans="2:23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5"/>
      <c r="V79" s="5"/>
      <c r="W79" s="5"/>
    </row>
    <row r="80" spans="2:23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5"/>
      <c r="V80" s="5"/>
      <c r="W80" s="5"/>
    </row>
    <row r="81" spans="2:23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5"/>
      <c r="V81" s="5"/>
      <c r="W81" s="5"/>
    </row>
    <row r="82" spans="2:23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5"/>
      <c r="V82" s="5"/>
      <c r="W82" s="5"/>
    </row>
    <row r="83" spans="2:23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5"/>
      <c r="V83" s="5"/>
      <c r="W83" s="5"/>
    </row>
    <row r="84" spans="2:23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5"/>
      <c r="V84" s="5"/>
      <c r="W84" s="5"/>
    </row>
    <row r="85" spans="2:23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5"/>
      <c r="V85" s="5"/>
      <c r="W85" s="5"/>
    </row>
    <row r="86" spans="2:23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5"/>
      <c r="V86" s="5"/>
      <c r="W86" s="5"/>
    </row>
    <row r="87" spans="2:23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5"/>
      <c r="V87" s="5"/>
      <c r="W87" s="5"/>
    </row>
    <row r="88" spans="2:23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5"/>
      <c r="V88" s="5"/>
      <c r="W88" s="5"/>
    </row>
    <row r="89" spans="2:23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5"/>
      <c r="V89" s="5"/>
      <c r="W89" s="5"/>
    </row>
    <row r="90" spans="2:23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5"/>
      <c r="V90" s="5"/>
      <c r="W90" s="5"/>
    </row>
    <row r="91" spans="2:23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5"/>
      <c r="V91" s="5"/>
      <c r="W91" s="5"/>
    </row>
    <row r="92" spans="2:23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5"/>
      <c r="V92" s="5"/>
      <c r="W92" s="5"/>
    </row>
    <row r="93" spans="2:23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5"/>
      <c r="V93" s="5"/>
      <c r="W93" s="5"/>
    </row>
    <row r="94" spans="2:23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5"/>
      <c r="V94" s="5"/>
      <c r="W94" s="5"/>
    </row>
    <row r="95" spans="2:23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5"/>
      <c r="V95" s="5"/>
      <c r="W95" s="5"/>
    </row>
    <row r="96" spans="2:23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5"/>
      <c r="V96" s="5"/>
      <c r="W96" s="5"/>
    </row>
    <row r="97" spans="2:23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5"/>
      <c r="V97" s="5"/>
      <c r="W97" s="5"/>
    </row>
    <row r="98" spans="2:23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5"/>
      <c r="V98" s="5"/>
      <c r="W98" s="5"/>
    </row>
    <row r="99" spans="2:23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5"/>
      <c r="V99" s="5"/>
      <c r="W99" s="5"/>
    </row>
    <row r="100" spans="2:23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5"/>
      <c r="V100" s="5"/>
      <c r="W100" s="5"/>
    </row>
    <row r="101" spans="2:23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5"/>
      <c r="V101" s="5"/>
      <c r="W101" s="5"/>
    </row>
    <row r="102" spans="2:23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5"/>
      <c r="V102" s="5"/>
      <c r="W102" s="5"/>
    </row>
    <row r="103" spans="2:23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5"/>
      <c r="V103" s="5"/>
      <c r="W103" s="5"/>
    </row>
    <row r="104" spans="2:23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5"/>
      <c r="V104" s="5"/>
      <c r="W104" s="5"/>
    </row>
    <row r="105" spans="2:23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5"/>
      <c r="V105" s="5"/>
      <c r="W105" s="5"/>
    </row>
    <row r="106" spans="2:23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5"/>
      <c r="V106" s="5"/>
      <c r="W106" s="5"/>
    </row>
    <row r="107" spans="2:23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5"/>
      <c r="V107" s="5"/>
      <c r="W107" s="5"/>
    </row>
    <row r="108" spans="2:23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5"/>
      <c r="V108" s="5"/>
      <c r="W108" s="5"/>
    </row>
    <row r="109" spans="2:23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5"/>
      <c r="V109" s="5"/>
      <c r="W109" s="5"/>
    </row>
    <row r="110" spans="2:23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2:23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2:23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2:23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2:23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2:23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2:23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2:23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2:23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2:23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2:23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2:23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2:23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2:23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2:23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2:23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2:23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2:23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2:23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2:23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2:23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2:23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2:23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2:23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2:23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2:23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2:23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</sheetData>
  <mergeCells count="7">
    <mergeCell ref="C19:E19"/>
    <mergeCell ref="B34:H34"/>
    <mergeCell ref="B5:B6"/>
    <mergeCell ref="C5:E5"/>
    <mergeCell ref="F5:H5"/>
    <mergeCell ref="I5:K5"/>
    <mergeCell ref="L5:N5"/>
  </mergeCells>
  <pageMargins left="0.9055118110236221" right="0.15748031496062992" top="0.27559055118110237" bottom="0.16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2020-2022</vt:lpstr>
      <vt:lpstr>2016-2019</vt:lpstr>
      <vt:lpstr>'2016-2019'!Àrea_d'impressió</vt:lpstr>
      <vt:lpstr>'2020-2022'!Àrea_d'impressió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2011-09-02T11:22:01Z</cp:lastPrinted>
  <dcterms:created xsi:type="dcterms:W3CDTF">2011-09-02T07:33:06Z</dcterms:created>
  <dcterms:modified xsi:type="dcterms:W3CDTF">2024-06-25T07:45:09Z</dcterms:modified>
</cp:coreProperties>
</file>