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lemann\Grups\GPAQ\GPAQ-COMU\Estadístiques internes\Nou portal dades\Llibre de dades\Recerca\"/>
    </mc:Choice>
  </mc:AlternateContent>
  <bookViews>
    <workbookView xWindow="0" yWindow="0" windowWidth="10240" windowHeight="7270"/>
  </bookViews>
  <sheets>
    <sheet name="2019-2022" sheetId="3" r:id="rId1"/>
    <sheet name="2016-2018" sheetId="1" r:id="rId2"/>
    <sheet name="2012-2015" sheetId="2" r:id="rId3"/>
  </sheets>
  <definedNames>
    <definedName name="_xlnm.Print_Titles" localSheetId="2">'2012-2015'!$2:$6</definedName>
    <definedName name="_xlnm.Print_Titles" localSheetId="1">'2016-2018'!$2:$6</definedName>
    <definedName name="_xlnm.Print_Titles" localSheetId="0">'2019-2022'!$2:$6</definedName>
  </definedNames>
  <calcPr calcId="162913"/>
</workbook>
</file>

<file path=xl/calcChain.xml><?xml version="1.0" encoding="utf-8"?>
<calcChain xmlns="http://schemas.openxmlformats.org/spreadsheetml/2006/main">
  <c r="M13" i="3" l="1"/>
  <c r="N13" i="3" s="1"/>
  <c r="L13" i="3"/>
  <c r="M12" i="3"/>
  <c r="N12" i="3" s="1"/>
  <c r="L12" i="3"/>
  <c r="M11" i="3"/>
  <c r="L11" i="3"/>
  <c r="M10" i="3"/>
  <c r="L10" i="3"/>
  <c r="M9" i="3"/>
  <c r="N9" i="3" s="1"/>
  <c r="L9" i="3"/>
  <c r="M8" i="3"/>
  <c r="L8" i="3"/>
  <c r="M7" i="3"/>
  <c r="M14" i="3" s="1"/>
  <c r="L7" i="3"/>
  <c r="J13" i="3"/>
  <c r="I13" i="3"/>
  <c r="C12" i="3"/>
  <c r="D12" i="3"/>
  <c r="F12" i="3"/>
  <c r="G12" i="3"/>
  <c r="J12" i="3"/>
  <c r="I12" i="3"/>
  <c r="N8" i="3"/>
  <c r="E12" i="3"/>
  <c r="I12" i="1"/>
  <c r="C12" i="1"/>
  <c r="I11" i="3"/>
  <c r="I10" i="3"/>
  <c r="I9" i="3"/>
  <c r="I8" i="3"/>
  <c r="I7" i="3"/>
  <c r="J11" i="3"/>
  <c r="J10" i="3"/>
  <c r="J9" i="3"/>
  <c r="J8" i="3"/>
  <c r="J7" i="3"/>
  <c r="F7" i="3"/>
  <c r="C11" i="3"/>
  <c r="N11" i="3" l="1"/>
  <c r="K12" i="3"/>
  <c r="N7" i="3"/>
  <c r="N14" i="3" s="1"/>
  <c r="L14" i="3"/>
  <c r="N10" i="3"/>
  <c r="H12" i="3"/>
  <c r="J14" i="3" l="1"/>
  <c r="I14" i="3"/>
  <c r="K13" i="3"/>
  <c r="G13" i="3"/>
  <c r="F13" i="3"/>
  <c r="E13" i="3"/>
  <c r="D13" i="3"/>
  <c r="C13" i="3"/>
  <c r="K11" i="3"/>
  <c r="H11" i="3"/>
  <c r="G11" i="3"/>
  <c r="F11" i="3"/>
  <c r="D11" i="3"/>
  <c r="E11" i="3"/>
  <c r="K10" i="3"/>
  <c r="G10" i="3"/>
  <c r="F10" i="3"/>
  <c r="D10" i="3"/>
  <c r="C10" i="3"/>
  <c r="E10" i="3" s="1"/>
  <c r="K9" i="3"/>
  <c r="G9" i="3"/>
  <c r="F9" i="3"/>
  <c r="E9" i="3"/>
  <c r="D9" i="3"/>
  <c r="C9" i="3"/>
  <c r="K8" i="3"/>
  <c r="G8" i="3"/>
  <c r="H8" i="3" s="1"/>
  <c r="F8" i="3"/>
  <c r="D8" i="3"/>
  <c r="C8" i="3"/>
  <c r="E8" i="3" s="1"/>
  <c r="K7" i="3"/>
  <c r="G7" i="3"/>
  <c r="H7" i="3"/>
  <c r="D7" i="3"/>
  <c r="C7" i="3"/>
  <c r="E7" i="3" s="1"/>
  <c r="H9" i="3" l="1"/>
  <c r="G14" i="3"/>
  <c r="K14" i="3"/>
  <c r="D14" i="3"/>
  <c r="H10" i="3"/>
  <c r="H13" i="3"/>
  <c r="E14" i="3"/>
  <c r="C14" i="3"/>
  <c r="F14" i="3"/>
  <c r="Q11" i="2"/>
  <c r="Q9" i="2"/>
  <c r="P14" i="2"/>
  <c r="O14" i="2"/>
  <c r="Q13" i="2"/>
  <c r="Q12" i="2"/>
  <c r="Q10" i="2"/>
  <c r="Q7" i="2"/>
  <c r="H14" i="3" l="1"/>
  <c r="Q8" i="2"/>
  <c r="Q14" i="2" s="1"/>
  <c r="N7" i="2"/>
  <c r="N8" i="2"/>
  <c r="N9" i="2"/>
  <c r="N10" i="2"/>
  <c r="N11" i="2"/>
  <c r="N12" i="2"/>
  <c r="N13" i="2"/>
  <c r="C14" i="2"/>
  <c r="D14" i="2"/>
  <c r="E14" i="2"/>
  <c r="F14" i="2"/>
  <c r="G14" i="2"/>
  <c r="H14" i="2"/>
  <c r="I14" i="2"/>
  <c r="J14" i="2"/>
  <c r="K14" i="2"/>
  <c r="L14" i="2"/>
  <c r="M14" i="2"/>
  <c r="N14" i="2" l="1"/>
  <c r="C9" i="1"/>
  <c r="C8" i="1"/>
  <c r="C7" i="1"/>
  <c r="C10" i="1"/>
  <c r="C35" i="1"/>
  <c r="D9" i="1"/>
  <c r="E9" i="1"/>
  <c r="E35" i="1"/>
  <c r="D12" i="1"/>
  <c r="E12" i="1"/>
  <c r="F12" i="1"/>
  <c r="G12" i="1"/>
  <c r="H12" i="1"/>
  <c r="J12" i="1"/>
  <c r="K12" i="1"/>
  <c r="F9" i="1"/>
  <c r="G9" i="1"/>
  <c r="H9" i="1"/>
  <c r="I9" i="1"/>
  <c r="J9" i="1"/>
  <c r="K9" i="1"/>
  <c r="D35" i="1"/>
  <c r="F35" i="1"/>
  <c r="G35" i="1"/>
  <c r="H35" i="1"/>
  <c r="I35" i="1"/>
  <c r="J35" i="1"/>
  <c r="K35" i="1"/>
  <c r="J11" i="1" l="1"/>
  <c r="I11" i="1"/>
  <c r="G11" i="1"/>
  <c r="F11" i="1"/>
  <c r="D11" i="1"/>
  <c r="C11" i="1"/>
  <c r="K11" i="1" l="1"/>
  <c r="I8" i="1"/>
  <c r="J10" i="1"/>
  <c r="J8" i="1"/>
  <c r="J7" i="1"/>
  <c r="I10" i="1"/>
  <c r="I7" i="1"/>
  <c r="G10" i="1"/>
  <c r="G8" i="1"/>
  <c r="G7" i="1"/>
  <c r="F10" i="1"/>
  <c r="F8" i="1"/>
  <c r="F7" i="1"/>
  <c r="D10" i="1"/>
  <c r="E10" i="1" s="1"/>
  <c r="D8" i="1"/>
  <c r="D7" i="1"/>
  <c r="H10" i="1" l="1"/>
  <c r="E11" i="1"/>
  <c r="K7" i="1"/>
  <c r="E7" i="1"/>
  <c r="E8" i="1" l="1"/>
  <c r="K10" i="1"/>
  <c r="H7" i="1"/>
  <c r="H8" i="1"/>
  <c r="K8" i="1"/>
  <c r="H11" i="1"/>
  <c r="C13" i="1" l="1"/>
  <c r="G13" i="1"/>
  <c r="I13" i="1"/>
  <c r="J13" i="1"/>
  <c r="D13" i="1"/>
  <c r="F13" i="1"/>
  <c r="H13" i="1"/>
  <c r="E13" i="1" l="1"/>
  <c r="K13" i="1"/>
</calcChain>
</file>

<file path=xl/sharedStrings.xml><?xml version="1.0" encoding="utf-8"?>
<sst xmlns="http://schemas.openxmlformats.org/spreadsheetml/2006/main" count="130" uniqueCount="42">
  <si>
    <t>Total</t>
  </si>
  <si>
    <t>Ens vinculats</t>
  </si>
  <si>
    <t>Universitat</t>
  </si>
  <si>
    <t>Finalitat</t>
  </si>
  <si>
    <t>RECURSOS D'R+D COMPETITIUS PER DESTINACIÓ</t>
  </si>
  <si>
    <t>Recursos humans</t>
  </si>
  <si>
    <t>Grups i xarxes</t>
  </si>
  <si>
    <t>Altres</t>
  </si>
  <si>
    <t>Explotació de know-how</t>
  </si>
  <si>
    <t>Destinació</t>
  </si>
  <si>
    <t>Import universitat</t>
  </si>
  <si>
    <t>Import ens vinculat</t>
  </si>
  <si>
    <t>TOTAL</t>
  </si>
  <si>
    <t>COMPETITIU</t>
  </si>
  <si>
    <t>Premis a projectes</t>
  </si>
  <si>
    <t>Per a projectes</t>
  </si>
  <si>
    <t>Accions complementàries a projectes</t>
  </si>
  <si>
    <t>Per a infraestructures</t>
  </si>
  <si>
    <t>Beques</t>
  </si>
  <si>
    <t>Contractes</t>
  </si>
  <si>
    <t>Mobilitat</t>
  </si>
  <si>
    <t>Premis</t>
  </si>
  <si>
    <t>Difusió i promoció de la Ciència</t>
  </si>
  <si>
    <t>Programes de formació</t>
  </si>
  <si>
    <t>Altres accions complementèries o especials</t>
  </si>
  <si>
    <t>Per a Grups i xarxes</t>
  </si>
  <si>
    <t>Valorització del coneixement</t>
  </si>
  <si>
    <t>Altres (*)</t>
  </si>
  <si>
    <t>Projectes R+D</t>
  </si>
  <si>
    <t>Accions complementàries</t>
  </si>
  <si>
    <t>Spin-OFF</t>
  </si>
  <si>
    <t>Recursos ens vinculats: Recursos concedits a una altra entitat per a una activitat de R+D que du a terme PDI de la universitat amb caràcter d'investigador principal o responsable de l'activitat</t>
  </si>
  <si>
    <t>Finançament no competitu: Recursos aconseguits per via no competitiva com poden ser subvencions directes, contractes, convenis o altres tipus de col·laboracions</t>
  </si>
  <si>
    <t>Finançament competitiu: Recursos concedits en el marc d'una convocatòria competitiva</t>
  </si>
  <si>
    <t>Xifres en euros</t>
  </si>
  <si>
    <t>Càtedres d'empresa</t>
  </si>
  <si>
    <t>Formació i difusió de la ciència</t>
  </si>
  <si>
    <t>Infraestructura</t>
  </si>
  <si>
    <t>Projectes</t>
  </si>
  <si>
    <t>Recursos econòmics captats d'R+D</t>
  </si>
  <si>
    <t>Càtedres d'empresa (si no són exclusivament de docència)</t>
  </si>
  <si>
    <t>Altres ajuts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</si>
</sst>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_(#,##0_);_(\(#,##0\);_(&quot;-&quot;_);_(@_)"/>
  </numFmts>
  <fonts count="20" x14ac:knownFonts="1">
    <font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10"/>
      <color theme="0"/>
      <name val="Arial"/>
      <family val="2"/>
    </font>
    <font>
      <sz val="8"/>
      <color theme="0"/>
      <name val="Verdana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Verdana"/>
      <family val="2"/>
    </font>
    <font>
      <i/>
      <sz val="8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sz val="10"/>
      <color rgb="FFFF0000"/>
      <name val="Arial"/>
      <family val="2"/>
    </font>
    <font>
      <sz val="8"/>
      <color rgb="FFFF0000"/>
      <name val="Verdana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C00000"/>
      <name val="Arial"/>
      <family val="2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 style="thin">
        <color theme="0"/>
      </bottom>
      <diagonal/>
    </border>
    <border>
      <left style="thin">
        <color theme="0"/>
      </left>
      <right/>
      <top style="thin">
        <color theme="4" tint="-0.499984740745262"/>
      </top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 style="thin">
        <color theme="0"/>
      </bottom>
      <diagonal/>
    </border>
    <border>
      <left style="thin">
        <color theme="4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 style="thin">
        <color theme="0"/>
      </top>
      <bottom style="thin">
        <color theme="0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0"/>
      </left>
      <right style="thin">
        <color theme="4" tint="-0.499984740745262"/>
      </right>
      <top style="thin">
        <color theme="0"/>
      </top>
      <bottom style="thin">
        <color theme="4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0"/>
      </right>
      <top style="thin">
        <color theme="0"/>
      </top>
      <bottom style="thin">
        <color theme="4" tint="-0.499984740745262"/>
      </bottom>
      <diagonal/>
    </border>
    <border>
      <left style="thin">
        <color theme="0"/>
      </left>
      <right style="thin">
        <color theme="4" tint="-0.499984740745262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4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" fontId="6" fillId="4" borderId="4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12" xfId="0" applyNumberFormat="1" applyFont="1" applyFill="1" applyBorder="1" applyAlignment="1">
      <alignment horizontal="left" vertical="center"/>
    </xf>
    <xf numFmtId="3" fontId="2" fillId="0" borderId="12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center"/>
    </xf>
    <xf numFmtId="0" fontId="3" fillId="3" borderId="1" xfId="0" applyNumberFormat="1" applyFont="1" applyFill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2" fillId="5" borderId="19" xfId="0" applyNumberFormat="1" applyFont="1" applyFill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4" fontId="13" fillId="5" borderId="21" xfId="0" applyNumberFormat="1" applyFont="1" applyFill="1" applyBorder="1" applyAlignment="1">
      <alignment horizontal="right" vertical="center"/>
    </xf>
    <xf numFmtId="4" fontId="13" fillId="5" borderId="22" xfId="0" applyNumberFormat="1" applyFont="1" applyFill="1" applyBorder="1" applyAlignment="1">
      <alignment horizontal="right" vertical="center"/>
    </xf>
    <xf numFmtId="0" fontId="12" fillId="5" borderId="22" xfId="0" applyNumberFormat="1" applyFont="1" applyFill="1" applyBorder="1" applyAlignment="1">
      <alignment horizontal="lef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165" fontId="6" fillId="4" borderId="4" xfId="0" applyNumberFormat="1" applyFont="1" applyFill="1" applyBorder="1" applyAlignment="1">
      <alignment horizontal="right" vertical="center"/>
    </xf>
    <xf numFmtId="165" fontId="6" fillId="4" borderId="1" xfId="0" applyNumberFormat="1" applyFont="1" applyFill="1" applyBorder="1" applyAlignment="1">
      <alignment horizontal="right" vertical="center"/>
    </xf>
    <xf numFmtId="165" fontId="6" fillId="2" borderId="4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/>
    </xf>
    <xf numFmtId="0" fontId="12" fillId="5" borderId="4" xfId="0" applyNumberFormat="1" applyFont="1" applyFill="1" applyBorder="1" applyAlignment="1">
      <alignment horizontal="left" vertical="center"/>
    </xf>
    <xf numFmtId="0" fontId="12" fillId="5" borderId="3" xfId="0" applyNumberFormat="1" applyFont="1" applyFill="1" applyBorder="1" applyAlignment="1">
      <alignment horizontal="left" vertical="center"/>
    </xf>
    <xf numFmtId="0" fontId="12" fillId="5" borderId="2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164" fontId="15" fillId="0" borderId="0" xfId="0" applyNumberFormat="1" applyFont="1" applyFill="1" applyBorder="1" applyAlignment="1">
      <alignment horizontal="right" vertical="center" wrapText="1"/>
    </xf>
    <xf numFmtId="164" fontId="14" fillId="0" borderId="0" xfId="0" applyNumberFormat="1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horizontal="left" vertical="center"/>
    </xf>
    <xf numFmtId="3" fontId="17" fillId="0" borderId="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18" fillId="0" borderId="0" xfId="0" applyFont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164" fontId="19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164" fontId="19" fillId="0" borderId="0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1"/>
  <sheetViews>
    <sheetView showGridLines="0" tabSelected="1" workbookViewId="0">
      <selection activeCell="I18" sqref="I18:K18"/>
    </sheetView>
  </sheetViews>
  <sheetFormatPr defaultColWidth="9.08984375" defaultRowHeight="12.5" x14ac:dyDescent="0.25"/>
  <cols>
    <col min="1" max="1" width="0.54296875" style="1" customWidth="1"/>
    <col min="2" max="2" width="24.7265625" style="1" customWidth="1"/>
    <col min="3" max="3" width="12.36328125" style="1" customWidth="1"/>
    <col min="4" max="4" width="10.81640625" style="1" customWidth="1"/>
    <col min="5" max="6" width="12.08984375" style="1" customWidth="1"/>
    <col min="7" max="7" width="10.6328125" style="1" customWidth="1"/>
    <col min="8" max="8" width="12.08984375" style="1" customWidth="1"/>
    <col min="9" max="9" width="11.36328125" style="1" customWidth="1"/>
    <col min="10" max="10" width="10.90625" style="1" customWidth="1"/>
    <col min="11" max="12" width="12.453125" style="1" customWidth="1"/>
    <col min="13" max="13" width="11.36328125" style="1" customWidth="1"/>
    <col min="14" max="14" width="13.54296875" style="1" customWidth="1"/>
    <col min="15" max="15" width="1.81640625" style="1" customWidth="1"/>
    <col min="16" max="16" width="12.453125" style="1" customWidth="1"/>
    <col min="17" max="16384" width="9.08984375" style="1"/>
  </cols>
  <sheetData>
    <row r="1" spans="1:18" ht="13" x14ac:dyDescent="0.25">
      <c r="B1" s="2" t="s">
        <v>39</v>
      </c>
    </row>
    <row r="2" spans="1:18" ht="17.25" customHeight="1" x14ac:dyDescent="0.25">
      <c r="B2" s="2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ht="17.2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ht="3.75" customHeight="1" x14ac:dyDescent="0.25">
      <c r="A4" s="6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18" ht="19.5" customHeight="1" x14ac:dyDescent="0.25">
      <c r="A5" s="10"/>
      <c r="B5" s="54" t="s">
        <v>3</v>
      </c>
      <c r="C5" s="51">
        <v>2019</v>
      </c>
      <c r="D5" s="52"/>
      <c r="E5" s="53"/>
      <c r="F5" s="51">
        <v>2020</v>
      </c>
      <c r="G5" s="52"/>
      <c r="H5" s="53"/>
      <c r="I5" s="51">
        <v>2021</v>
      </c>
      <c r="J5" s="52"/>
      <c r="K5" s="53"/>
      <c r="L5" s="51">
        <v>2022</v>
      </c>
      <c r="M5" s="52"/>
      <c r="N5" s="53"/>
      <c r="O5" s="11"/>
    </row>
    <row r="6" spans="1:18" ht="28.4" customHeight="1" x14ac:dyDescent="0.25">
      <c r="A6" s="10"/>
      <c r="B6" s="54"/>
      <c r="C6" s="4" t="s">
        <v>2</v>
      </c>
      <c r="D6" s="4" t="s">
        <v>1</v>
      </c>
      <c r="E6" s="4" t="s">
        <v>0</v>
      </c>
      <c r="F6" s="4" t="s">
        <v>2</v>
      </c>
      <c r="G6" s="4" t="s">
        <v>1</v>
      </c>
      <c r="H6" s="4" t="s">
        <v>0</v>
      </c>
      <c r="I6" s="4" t="s">
        <v>2</v>
      </c>
      <c r="J6" s="4" t="s">
        <v>1</v>
      </c>
      <c r="K6" s="4" t="s">
        <v>0</v>
      </c>
      <c r="L6" s="4" t="s">
        <v>2</v>
      </c>
      <c r="M6" s="4" t="s">
        <v>1</v>
      </c>
      <c r="N6" s="4" t="s">
        <v>0</v>
      </c>
      <c r="O6" s="11"/>
    </row>
    <row r="7" spans="1:18" ht="19.5" customHeight="1" x14ac:dyDescent="0.25">
      <c r="A7" s="10"/>
      <c r="B7" s="5" t="s">
        <v>28</v>
      </c>
      <c r="C7" s="12">
        <f>C21+C20+C22</f>
        <v>21960693.210000001</v>
      </c>
      <c r="D7" s="12">
        <f>D21+D20+D22</f>
        <v>6134390.3499999996</v>
      </c>
      <c r="E7" s="12">
        <f>+C7+D7</f>
        <v>28095083.560000002</v>
      </c>
      <c r="F7" s="12">
        <f>F21+F20+F22</f>
        <v>32337554.789999999</v>
      </c>
      <c r="G7" s="12">
        <f>G21+G20+G22</f>
        <v>6831507.71</v>
      </c>
      <c r="H7" s="12">
        <f>+F7+G7</f>
        <v>39169062.5</v>
      </c>
      <c r="I7" s="12">
        <f>I21+I20+I22</f>
        <v>27468471.52</v>
      </c>
      <c r="J7" s="12">
        <f>J21+J20+J22</f>
        <v>4341843.63</v>
      </c>
      <c r="K7" s="12">
        <f>+I7+J7</f>
        <v>31810315.149999999</v>
      </c>
      <c r="L7" s="12">
        <f>L21+L20+L22</f>
        <v>71906503.459999993</v>
      </c>
      <c r="M7" s="12">
        <f>M21+M20+M22</f>
        <v>53409995.479999997</v>
      </c>
      <c r="N7" s="12">
        <f>+L7+M7</f>
        <v>125316498.94</v>
      </c>
      <c r="O7" s="11"/>
    </row>
    <row r="8" spans="1:18" ht="19.5" customHeight="1" x14ac:dyDescent="0.25">
      <c r="A8" s="10"/>
      <c r="B8" s="3" t="s">
        <v>5</v>
      </c>
      <c r="C8" s="13">
        <f>C24+C25+C26+C27</f>
        <v>11654359.780000001</v>
      </c>
      <c r="D8" s="13">
        <f>D24+D25+D26+D27</f>
        <v>605858.45000000007</v>
      </c>
      <c r="E8" s="13">
        <f t="shared" ref="E8" si="0">+C8+D8</f>
        <v>12260218.23</v>
      </c>
      <c r="F8" s="13">
        <f>F24+F25+F26+F27</f>
        <v>14358666.280000001</v>
      </c>
      <c r="G8" s="13">
        <f>G24+G25+G26+G27</f>
        <v>597259.76</v>
      </c>
      <c r="H8" s="13">
        <f t="shared" ref="H8" si="1">+F8+G8</f>
        <v>14955926.040000001</v>
      </c>
      <c r="I8" s="13">
        <f>I24+I25+I26+I27</f>
        <v>7543016.0700000003</v>
      </c>
      <c r="J8" s="13">
        <f>J24+J25+J26+J27</f>
        <v>441211.57999999996</v>
      </c>
      <c r="K8" s="13">
        <f t="shared" ref="K8" si="2">+I8+J8</f>
        <v>7984227.6500000004</v>
      </c>
      <c r="L8" s="13">
        <f>L24+L25+L26+L27</f>
        <v>13121079.689999999</v>
      </c>
      <c r="M8" s="13">
        <f>M24+M25+M26+M27</f>
        <v>755913.6</v>
      </c>
      <c r="N8" s="13">
        <f t="shared" ref="N8" si="3">+L8+M8</f>
        <v>13876993.289999999</v>
      </c>
      <c r="O8" s="11"/>
    </row>
    <row r="9" spans="1:18" ht="19.5" customHeight="1" x14ac:dyDescent="0.25">
      <c r="A9" s="10"/>
      <c r="B9" s="5" t="s">
        <v>29</v>
      </c>
      <c r="C9" s="12">
        <f t="shared" ref="C9:G9" si="4">+C28+C29+C30</f>
        <v>982042.26</v>
      </c>
      <c r="D9" s="12">
        <f t="shared" si="4"/>
        <v>0</v>
      </c>
      <c r="E9" s="12">
        <f t="shared" si="4"/>
        <v>982042.26</v>
      </c>
      <c r="F9" s="12">
        <f t="shared" si="4"/>
        <v>348601.87</v>
      </c>
      <c r="G9" s="12">
        <f t="shared" si="4"/>
        <v>0</v>
      </c>
      <c r="H9" s="12">
        <f>+F9+G9</f>
        <v>348601.87</v>
      </c>
      <c r="I9" s="12">
        <f>+I28+I29+I30</f>
        <v>830104.14</v>
      </c>
      <c r="J9" s="12">
        <f>+J28+J29+J30</f>
        <v>0</v>
      </c>
      <c r="K9" s="12">
        <f>+I9+J9</f>
        <v>830104.14</v>
      </c>
      <c r="L9" s="12">
        <f>+L28+L29+L30</f>
        <v>797086.19</v>
      </c>
      <c r="M9" s="12">
        <f>+M28+M29+M30</f>
        <v>0</v>
      </c>
      <c r="N9" s="12">
        <f>+L9+M9</f>
        <v>797086.19</v>
      </c>
      <c r="O9" s="11"/>
    </row>
    <row r="10" spans="1:18" ht="19.5" customHeight="1" x14ac:dyDescent="0.25">
      <c r="A10" s="10"/>
      <c r="B10" s="3" t="s">
        <v>6</v>
      </c>
      <c r="C10" s="13">
        <f>C31</f>
        <v>158290.48000000001</v>
      </c>
      <c r="D10" s="13">
        <f>D31</f>
        <v>155200</v>
      </c>
      <c r="E10" s="13">
        <f>+C10+D10</f>
        <v>313490.48</v>
      </c>
      <c r="F10" s="13">
        <f>F31</f>
        <v>2168965.2000000002</v>
      </c>
      <c r="G10" s="13">
        <f>G31</f>
        <v>1675</v>
      </c>
      <c r="H10" s="13">
        <f>+F10+G10</f>
        <v>2170640.2000000002</v>
      </c>
      <c r="I10" s="13">
        <f>I31</f>
        <v>0</v>
      </c>
      <c r="J10" s="13">
        <f>J31</f>
        <v>0</v>
      </c>
      <c r="K10" s="13">
        <f>+I10+J10</f>
        <v>0</v>
      </c>
      <c r="L10" s="13">
        <f>L31</f>
        <v>138994.75</v>
      </c>
      <c r="M10" s="13">
        <f>M31</f>
        <v>0</v>
      </c>
      <c r="N10" s="13">
        <f>+L10+M10</f>
        <v>138994.75</v>
      </c>
      <c r="O10" s="11"/>
    </row>
    <row r="11" spans="1:18" ht="19.5" customHeight="1" x14ac:dyDescent="0.25">
      <c r="A11" s="10"/>
      <c r="B11" s="5" t="s">
        <v>8</v>
      </c>
      <c r="C11" s="12">
        <f>C33+C32</f>
        <v>3731324.02</v>
      </c>
      <c r="D11" s="12">
        <f>D33+D32</f>
        <v>411937.25</v>
      </c>
      <c r="E11" s="12">
        <f>+C11+D11</f>
        <v>4143261.27</v>
      </c>
      <c r="F11" s="12">
        <f>F33+F32</f>
        <v>937215.98</v>
      </c>
      <c r="G11" s="12">
        <f>G33+G32</f>
        <v>100000</v>
      </c>
      <c r="H11" s="12">
        <f>+F11+G11</f>
        <v>1037215.98</v>
      </c>
      <c r="I11" s="12">
        <f>I33+I32</f>
        <v>1305050</v>
      </c>
      <c r="J11" s="12">
        <f>J33+J32</f>
        <v>0</v>
      </c>
      <c r="K11" s="12">
        <f>+I11+J11</f>
        <v>1305050</v>
      </c>
      <c r="L11" s="12">
        <f>L33+L32</f>
        <v>2590500.0700000003</v>
      </c>
      <c r="M11" s="12">
        <f>M33+M32</f>
        <v>616350</v>
      </c>
      <c r="N11" s="12">
        <f>+L11+M11</f>
        <v>3206850.0700000003</v>
      </c>
      <c r="O11" s="11"/>
    </row>
    <row r="12" spans="1:18" ht="19.5" customHeight="1" x14ac:dyDescent="0.25">
      <c r="A12" s="10"/>
      <c r="B12" s="3" t="s">
        <v>35</v>
      </c>
      <c r="C12" s="13">
        <f>C34</f>
        <v>0</v>
      </c>
      <c r="D12" s="13">
        <f>D34</f>
        <v>0</v>
      </c>
      <c r="E12" s="13">
        <f>+C12+D12</f>
        <v>0</v>
      </c>
      <c r="F12" s="13">
        <f>F34</f>
        <v>0</v>
      </c>
      <c r="G12" s="13">
        <f>G34</f>
        <v>0</v>
      </c>
      <c r="H12" s="13">
        <f>+F12+G12</f>
        <v>0</v>
      </c>
      <c r="I12" s="13">
        <f>I34</f>
        <v>210000</v>
      </c>
      <c r="J12" s="13">
        <f>J34</f>
        <v>0</v>
      </c>
      <c r="K12" s="13">
        <f>+I12+J12</f>
        <v>210000</v>
      </c>
      <c r="L12" s="13">
        <f>L34</f>
        <v>0</v>
      </c>
      <c r="M12" s="13">
        <f>M34</f>
        <v>0</v>
      </c>
      <c r="N12" s="13">
        <f>+L12+M12</f>
        <v>0</v>
      </c>
      <c r="O12" s="11"/>
    </row>
    <row r="13" spans="1:18" ht="19.5" customHeight="1" x14ac:dyDescent="0.25">
      <c r="A13" s="10"/>
      <c r="B13" s="5" t="s">
        <v>7</v>
      </c>
      <c r="C13" s="12">
        <f t="shared" ref="C13:G13" si="5">C23</f>
        <v>275380.67</v>
      </c>
      <c r="D13" s="12">
        <f t="shared" si="5"/>
        <v>0</v>
      </c>
      <c r="E13" s="12">
        <f t="shared" si="5"/>
        <v>275380.67</v>
      </c>
      <c r="F13" s="12">
        <f t="shared" si="5"/>
        <v>0</v>
      </c>
      <c r="G13" s="12">
        <f t="shared" si="5"/>
        <v>0</v>
      </c>
      <c r="H13" s="12">
        <f t="shared" ref="H13" si="6">+F13+G13</f>
        <v>0</v>
      </c>
      <c r="I13" s="12">
        <f>I23+I35</f>
        <v>4964429.49</v>
      </c>
      <c r="J13" s="12">
        <f>J23+J35</f>
        <v>0</v>
      </c>
      <c r="K13" s="12">
        <f t="shared" ref="K13" si="7">+I13+J13</f>
        <v>4964429.49</v>
      </c>
      <c r="L13" s="12">
        <f>L23+L35</f>
        <v>204300</v>
      </c>
      <c r="M13" s="12">
        <f>M23+M35</f>
        <v>0</v>
      </c>
      <c r="N13" s="12">
        <f t="shared" ref="N13" si="8">+L13+M13</f>
        <v>204300</v>
      </c>
      <c r="O13" s="11"/>
    </row>
    <row r="14" spans="1:18" ht="19.5" customHeight="1" x14ac:dyDescent="0.25">
      <c r="A14" s="10"/>
      <c r="B14" s="50" t="s">
        <v>0</v>
      </c>
      <c r="C14" s="14">
        <f t="shared" ref="C14:N14" si="9">SUM(C7:C13)</f>
        <v>38762090.420000002</v>
      </c>
      <c r="D14" s="14">
        <f t="shared" si="9"/>
        <v>7307386.0499999998</v>
      </c>
      <c r="E14" s="14">
        <f t="shared" si="9"/>
        <v>46069476.470000006</v>
      </c>
      <c r="F14" s="14">
        <f t="shared" si="9"/>
        <v>50151004.119999997</v>
      </c>
      <c r="G14" s="14">
        <f t="shared" si="9"/>
        <v>7530442.4699999997</v>
      </c>
      <c r="H14" s="14">
        <f t="shared" si="9"/>
        <v>57681446.589999996</v>
      </c>
      <c r="I14" s="14">
        <f t="shared" si="9"/>
        <v>42321071.220000006</v>
      </c>
      <c r="J14" s="14">
        <f t="shared" si="9"/>
        <v>4783055.21</v>
      </c>
      <c r="K14" s="14">
        <f t="shared" si="9"/>
        <v>47104126.43</v>
      </c>
      <c r="L14" s="14">
        <f t="shared" si="9"/>
        <v>88758464.159999996</v>
      </c>
      <c r="M14" s="14">
        <f t="shared" si="9"/>
        <v>54782259.079999998</v>
      </c>
      <c r="N14" s="14">
        <f t="shared" si="9"/>
        <v>143540723.23999998</v>
      </c>
      <c r="O14" s="11"/>
    </row>
    <row r="15" spans="1:18" ht="4.6500000000000004" customHeight="1" x14ac:dyDescent="0.25">
      <c r="A15" s="18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</row>
    <row r="16" spans="1:18" ht="19.5" customHeight="1" x14ac:dyDescent="0.25">
      <c r="A16" s="16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8"/>
      <c r="P16" s="25"/>
      <c r="Q16" s="25"/>
      <c r="R16" s="25"/>
    </row>
    <row r="17" spans="1:18" x14ac:dyDescent="0.25">
      <c r="A17" s="26"/>
      <c r="B17" s="75" t="s">
        <v>13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9"/>
      <c r="P17" s="60"/>
      <c r="Q17" s="25"/>
      <c r="R17" s="25"/>
    </row>
    <row r="18" spans="1:18" x14ac:dyDescent="0.3">
      <c r="A18" s="26"/>
      <c r="B18" s="76"/>
      <c r="C18" s="77">
        <v>2019</v>
      </c>
      <c r="D18" s="77"/>
      <c r="E18" s="77"/>
      <c r="F18" s="77">
        <v>2020</v>
      </c>
      <c r="G18" s="77"/>
      <c r="H18" s="77"/>
      <c r="I18" s="77">
        <v>2021</v>
      </c>
      <c r="J18" s="77"/>
      <c r="K18" s="77"/>
      <c r="L18" s="77">
        <v>2022</v>
      </c>
      <c r="M18" s="77"/>
      <c r="N18" s="77"/>
      <c r="O18" s="59"/>
      <c r="P18" s="60"/>
    </row>
    <row r="19" spans="1:18" ht="20.399999999999999" customHeight="1" x14ac:dyDescent="0.3">
      <c r="A19" s="26"/>
      <c r="B19" s="76" t="s">
        <v>9</v>
      </c>
      <c r="C19" s="78" t="s">
        <v>10</v>
      </c>
      <c r="D19" s="78" t="s">
        <v>11</v>
      </c>
      <c r="E19" s="78" t="s">
        <v>12</v>
      </c>
      <c r="F19" s="78" t="s">
        <v>10</v>
      </c>
      <c r="G19" s="78" t="s">
        <v>11</v>
      </c>
      <c r="H19" s="78" t="s">
        <v>12</v>
      </c>
      <c r="I19" s="78" t="s">
        <v>10</v>
      </c>
      <c r="J19" s="78" t="s">
        <v>11</v>
      </c>
      <c r="K19" s="78" t="s">
        <v>0</v>
      </c>
      <c r="L19" s="78" t="s">
        <v>10</v>
      </c>
      <c r="M19" s="78" t="s">
        <v>11</v>
      </c>
      <c r="N19" s="78" t="s">
        <v>0</v>
      </c>
      <c r="O19" s="59"/>
      <c r="P19" s="60"/>
    </row>
    <row r="20" spans="1:18" s="17" customFormat="1" x14ac:dyDescent="0.25">
      <c r="A20" s="22"/>
      <c r="B20" s="76" t="s">
        <v>14</v>
      </c>
      <c r="C20" s="79">
        <v>59087</v>
      </c>
      <c r="D20" s="79">
        <v>0</v>
      </c>
      <c r="E20" s="79">
        <v>59087</v>
      </c>
      <c r="F20" s="79"/>
      <c r="G20" s="79"/>
      <c r="H20" s="79"/>
      <c r="I20" s="79"/>
      <c r="J20" s="79"/>
      <c r="K20" s="79"/>
      <c r="L20" s="79">
        <v>34314.660000000003</v>
      </c>
      <c r="M20" s="79">
        <v>0</v>
      </c>
      <c r="N20" s="79">
        <v>34314.660000000003</v>
      </c>
      <c r="O20" s="59"/>
      <c r="P20" s="59"/>
    </row>
    <row r="21" spans="1:18" s="17" customFormat="1" x14ac:dyDescent="0.25">
      <c r="A21" s="22"/>
      <c r="B21" s="76" t="s">
        <v>15</v>
      </c>
      <c r="C21" s="79">
        <v>21628522.210000001</v>
      </c>
      <c r="D21" s="79">
        <v>6134390.3499999996</v>
      </c>
      <c r="E21" s="79">
        <v>27762912.559999999</v>
      </c>
      <c r="F21" s="79">
        <v>32208529.789999999</v>
      </c>
      <c r="G21" s="79">
        <v>6831507.71</v>
      </c>
      <c r="H21" s="79">
        <v>39040037.5</v>
      </c>
      <c r="I21" s="79">
        <v>27468471.52</v>
      </c>
      <c r="J21" s="79">
        <v>4341843.63</v>
      </c>
      <c r="K21" s="79">
        <v>31810315.149999999</v>
      </c>
      <c r="L21" s="79">
        <v>71425631.689999998</v>
      </c>
      <c r="M21" s="79">
        <v>53409995.479999997</v>
      </c>
      <c r="N21" s="79">
        <v>124835627.17</v>
      </c>
      <c r="O21" s="59"/>
      <c r="P21" s="59"/>
    </row>
    <row r="22" spans="1:18" ht="24" x14ac:dyDescent="0.25">
      <c r="A22" s="26"/>
      <c r="B22" s="76" t="s">
        <v>16</v>
      </c>
      <c r="C22" s="79">
        <v>273084</v>
      </c>
      <c r="D22" s="79">
        <v>0</v>
      </c>
      <c r="E22" s="79">
        <v>273084</v>
      </c>
      <c r="F22" s="79">
        <v>129025</v>
      </c>
      <c r="G22" s="79">
        <v>0</v>
      </c>
      <c r="H22" s="79">
        <v>129025</v>
      </c>
      <c r="I22" s="79"/>
      <c r="J22" s="79"/>
      <c r="K22" s="79"/>
      <c r="L22" s="79">
        <v>446557.11</v>
      </c>
      <c r="M22" s="79">
        <v>0</v>
      </c>
      <c r="N22" s="79">
        <v>446557.11</v>
      </c>
      <c r="O22" s="59"/>
      <c r="P22" s="60"/>
    </row>
    <row r="23" spans="1:18" x14ac:dyDescent="0.25">
      <c r="A23" s="26"/>
      <c r="B23" s="76" t="s">
        <v>17</v>
      </c>
      <c r="C23" s="79">
        <v>275380.67</v>
      </c>
      <c r="D23" s="79">
        <v>0</v>
      </c>
      <c r="E23" s="79">
        <v>275380.67</v>
      </c>
      <c r="F23" s="79"/>
      <c r="G23" s="79"/>
      <c r="H23" s="79"/>
      <c r="I23" s="79">
        <v>4936827.76</v>
      </c>
      <c r="J23" s="79">
        <v>0</v>
      </c>
      <c r="K23" s="79">
        <v>4936827.76</v>
      </c>
      <c r="L23" s="79">
        <v>204300</v>
      </c>
      <c r="M23" s="79">
        <v>0</v>
      </c>
      <c r="N23" s="79">
        <v>204300</v>
      </c>
      <c r="O23" s="59"/>
      <c r="P23" s="60"/>
    </row>
    <row r="24" spans="1:18" s="17" customFormat="1" x14ac:dyDescent="0.25">
      <c r="A24" s="22"/>
      <c r="B24" s="76" t="s">
        <v>18</v>
      </c>
      <c r="C24" s="79">
        <v>2551384.4500000002</v>
      </c>
      <c r="D24" s="79">
        <v>62908.160000000003</v>
      </c>
      <c r="E24" s="79">
        <v>2614292.61</v>
      </c>
      <c r="F24" s="79">
        <v>4432379.4400000004</v>
      </c>
      <c r="G24" s="79">
        <v>0</v>
      </c>
      <c r="H24" s="79">
        <v>4432379.4400000004</v>
      </c>
      <c r="I24" s="79">
        <v>1060684.5</v>
      </c>
      <c r="J24" s="79">
        <v>66589.78</v>
      </c>
      <c r="K24" s="79">
        <v>1127274.28</v>
      </c>
      <c r="L24" s="79">
        <v>2668958.25</v>
      </c>
      <c r="M24" s="79">
        <v>0</v>
      </c>
      <c r="N24" s="79">
        <v>2668958.25</v>
      </c>
      <c r="O24" s="59"/>
      <c r="P24" s="59"/>
    </row>
    <row r="25" spans="1:18" s="17" customFormat="1" x14ac:dyDescent="0.25">
      <c r="A25" s="22"/>
      <c r="B25" s="76" t="s">
        <v>19</v>
      </c>
      <c r="C25" s="79">
        <v>5526626.5300000003</v>
      </c>
      <c r="D25" s="79">
        <v>542950.29</v>
      </c>
      <c r="E25" s="79">
        <v>6069576.8200000003</v>
      </c>
      <c r="F25" s="79">
        <v>4106543.09</v>
      </c>
      <c r="G25" s="79">
        <v>95450</v>
      </c>
      <c r="H25" s="79">
        <v>4201993.09</v>
      </c>
      <c r="I25" s="79">
        <v>5682888.54</v>
      </c>
      <c r="J25" s="79">
        <v>374621.8</v>
      </c>
      <c r="K25" s="79">
        <v>6057510.3399999999</v>
      </c>
      <c r="L25" s="79">
        <v>10172102.02</v>
      </c>
      <c r="M25" s="79">
        <v>755913.6</v>
      </c>
      <c r="N25" s="79">
        <v>10928015.619999999</v>
      </c>
      <c r="O25" s="59"/>
      <c r="P25" s="59"/>
    </row>
    <row r="26" spans="1:18" s="17" customFormat="1" x14ac:dyDescent="0.25">
      <c r="A26" s="22"/>
      <c r="B26" s="76" t="s">
        <v>20</v>
      </c>
      <c r="C26" s="79">
        <v>3256348.8</v>
      </c>
      <c r="D26" s="79">
        <v>0</v>
      </c>
      <c r="E26" s="79">
        <v>3256348.8</v>
      </c>
      <c r="F26" s="79">
        <v>5419743.75</v>
      </c>
      <c r="G26" s="79">
        <v>501809.76</v>
      </c>
      <c r="H26" s="79">
        <v>5921553.5099999998</v>
      </c>
      <c r="I26" s="79">
        <v>239443.03</v>
      </c>
      <c r="J26" s="79">
        <v>0</v>
      </c>
      <c r="K26" s="79">
        <v>239443.03</v>
      </c>
      <c r="L26" s="79">
        <v>40019.42</v>
      </c>
      <c r="M26" s="79">
        <v>0</v>
      </c>
      <c r="N26" s="79">
        <v>40019.42</v>
      </c>
      <c r="O26" s="59"/>
      <c r="P26" s="59"/>
    </row>
    <row r="27" spans="1:18" s="17" customFormat="1" x14ac:dyDescent="0.25">
      <c r="A27" s="22"/>
      <c r="B27" s="76" t="s">
        <v>21</v>
      </c>
      <c r="C27" s="79">
        <v>320000</v>
      </c>
      <c r="D27" s="79">
        <v>0</v>
      </c>
      <c r="E27" s="79">
        <v>320000</v>
      </c>
      <c r="F27" s="79">
        <v>400000</v>
      </c>
      <c r="G27" s="79">
        <v>0</v>
      </c>
      <c r="H27" s="79">
        <v>400000</v>
      </c>
      <c r="I27" s="79">
        <v>560000</v>
      </c>
      <c r="J27" s="79">
        <v>0</v>
      </c>
      <c r="K27" s="79">
        <v>560000</v>
      </c>
      <c r="L27" s="79">
        <v>240000</v>
      </c>
      <c r="M27" s="79">
        <v>0</v>
      </c>
      <c r="N27" s="79">
        <v>240000</v>
      </c>
      <c r="O27" s="59"/>
      <c r="P27" s="59"/>
    </row>
    <row r="28" spans="1:18" x14ac:dyDescent="0.25">
      <c r="A28" s="26"/>
      <c r="B28" s="76" t="s">
        <v>22</v>
      </c>
      <c r="C28" s="79"/>
      <c r="D28" s="79"/>
      <c r="E28" s="79"/>
      <c r="F28" s="79"/>
      <c r="G28" s="79"/>
      <c r="H28" s="79"/>
      <c r="I28" s="79">
        <v>97585</v>
      </c>
      <c r="J28" s="79">
        <v>0</v>
      </c>
      <c r="K28" s="79">
        <v>97585</v>
      </c>
      <c r="L28" s="79">
        <v>235443.64</v>
      </c>
      <c r="M28" s="79">
        <v>0</v>
      </c>
      <c r="N28" s="79">
        <v>235443.64</v>
      </c>
      <c r="O28" s="59"/>
      <c r="P28" s="60"/>
    </row>
    <row r="29" spans="1:18" s="17" customFormat="1" x14ac:dyDescent="0.25">
      <c r="A29" s="22"/>
      <c r="B29" s="76" t="s">
        <v>23</v>
      </c>
      <c r="C29" s="79">
        <v>22539.68</v>
      </c>
      <c r="D29" s="79">
        <v>0</v>
      </c>
      <c r="E29" s="79">
        <v>22539.68</v>
      </c>
      <c r="F29" s="79">
        <v>25128.58</v>
      </c>
      <c r="G29" s="79">
        <v>0</v>
      </c>
      <c r="H29" s="79">
        <v>25128.58</v>
      </c>
      <c r="I29" s="79">
        <v>562315.14</v>
      </c>
      <c r="J29" s="79">
        <v>0</v>
      </c>
      <c r="K29" s="79">
        <v>562315.14</v>
      </c>
      <c r="L29" s="79">
        <v>144300</v>
      </c>
      <c r="M29" s="79">
        <v>0</v>
      </c>
      <c r="N29" s="79">
        <v>144300</v>
      </c>
      <c r="O29" s="59"/>
      <c r="P29" s="59"/>
    </row>
    <row r="30" spans="1:18" s="17" customFormat="1" ht="24" x14ac:dyDescent="0.25">
      <c r="A30" s="22"/>
      <c r="B30" s="76" t="s">
        <v>24</v>
      </c>
      <c r="C30" s="79">
        <v>959502.58</v>
      </c>
      <c r="D30" s="79">
        <v>0</v>
      </c>
      <c r="E30" s="79">
        <v>959502.58</v>
      </c>
      <c r="F30" s="79">
        <v>323473.28999999998</v>
      </c>
      <c r="G30" s="79">
        <v>0</v>
      </c>
      <c r="H30" s="79">
        <v>323473.28999999998</v>
      </c>
      <c r="I30" s="79">
        <v>170204</v>
      </c>
      <c r="J30" s="79">
        <v>0</v>
      </c>
      <c r="K30" s="79">
        <v>170204</v>
      </c>
      <c r="L30" s="79">
        <v>417342.55</v>
      </c>
      <c r="M30" s="79">
        <v>0</v>
      </c>
      <c r="N30" s="79">
        <v>417342.55</v>
      </c>
      <c r="O30" s="59"/>
      <c r="P30" s="59"/>
    </row>
    <row r="31" spans="1:18" s="17" customFormat="1" x14ac:dyDescent="0.25">
      <c r="A31" s="22"/>
      <c r="B31" s="76" t="s">
        <v>25</v>
      </c>
      <c r="C31" s="79">
        <v>158290.48000000001</v>
      </c>
      <c r="D31" s="79">
        <v>155200</v>
      </c>
      <c r="E31" s="79">
        <v>313490.48</v>
      </c>
      <c r="F31" s="79">
        <v>2168965.2000000002</v>
      </c>
      <c r="G31" s="79">
        <v>1675</v>
      </c>
      <c r="H31" s="79">
        <v>2170640.2000000002</v>
      </c>
      <c r="I31" s="79"/>
      <c r="J31" s="79"/>
      <c r="K31" s="79"/>
      <c r="L31" s="79">
        <v>138994.75</v>
      </c>
      <c r="M31" s="79">
        <v>0</v>
      </c>
      <c r="N31" s="79">
        <v>138994.75</v>
      </c>
      <c r="O31" s="59"/>
      <c r="P31" s="59"/>
    </row>
    <row r="32" spans="1:18" s="17" customFormat="1" x14ac:dyDescent="0.25">
      <c r="A32" s="22"/>
      <c r="B32" s="76" t="s">
        <v>30</v>
      </c>
      <c r="C32" s="79">
        <v>93551.11</v>
      </c>
      <c r="D32" s="79">
        <v>0</v>
      </c>
      <c r="E32" s="79">
        <v>93551.11</v>
      </c>
      <c r="F32" s="79">
        <v>937215.98</v>
      </c>
      <c r="G32" s="79">
        <v>100000</v>
      </c>
      <c r="H32" s="79">
        <v>1037215.98</v>
      </c>
      <c r="I32" s="79"/>
      <c r="J32" s="79"/>
      <c r="K32" s="79"/>
      <c r="L32" s="79">
        <v>275050.15999999997</v>
      </c>
      <c r="M32" s="79">
        <v>0</v>
      </c>
      <c r="N32" s="79">
        <v>275050.15999999997</v>
      </c>
      <c r="O32" s="59"/>
      <c r="P32" s="59"/>
    </row>
    <row r="33" spans="1:18" s="17" customFormat="1" ht="19.399999999999999" customHeight="1" x14ac:dyDescent="0.25">
      <c r="A33" s="22"/>
      <c r="B33" s="76" t="s">
        <v>26</v>
      </c>
      <c r="C33" s="79">
        <v>3637772.91</v>
      </c>
      <c r="D33" s="79">
        <v>411937.25</v>
      </c>
      <c r="E33" s="79">
        <v>4049710.16</v>
      </c>
      <c r="F33" s="75"/>
      <c r="G33" s="75"/>
      <c r="H33" s="75"/>
      <c r="I33" s="75">
        <v>1305050</v>
      </c>
      <c r="J33" s="75">
        <v>0</v>
      </c>
      <c r="K33" s="75">
        <v>1305050</v>
      </c>
      <c r="L33" s="75">
        <v>2315449.91</v>
      </c>
      <c r="M33" s="75">
        <v>616350</v>
      </c>
      <c r="N33" s="75">
        <v>2931799.91</v>
      </c>
      <c r="O33" s="59"/>
      <c r="P33" s="59"/>
    </row>
    <row r="34" spans="1:18" ht="24" x14ac:dyDescent="0.25">
      <c r="A34" s="26"/>
      <c r="B34" s="76" t="s">
        <v>40</v>
      </c>
      <c r="C34" s="80"/>
      <c r="D34" s="80"/>
      <c r="E34" s="80"/>
      <c r="F34" s="80"/>
      <c r="G34" s="80"/>
      <c r="H34" s="80"/>
      <c r="I34" s="75">
        <v>210000</v>
      </c>
      <c r="J34" s="75">
        <v>0</v>
      </c>
      <c r="K34" s="75">
        <v>210000</v>
      </c>
      <c r="L34" s="80"/>
      <c r="M34" s="80"/>
      <c r="N34" s="80"/>
      <c r="O34" s="59"/>
      <c r="P34" s="60"/>
    </row>
    <row r="35" spans="1:18" x14ac:dyDescent="0.25">
      <c r="A35" s="26"/>
      <c r="B35" s="76" t="s">
        <v>41</v>
      </c>
      <c r="C35" s="81"/>
      <c r="D35" s="81"/>
      <c r="E35" s="81"/>
      <c r="F35" s="75"/>
      <c r="G35" s="75"/>
      <c r="H35" s="75"/>
      <c r="I35" s="75">
        <v>27601.73</v>
      </c>
      <c r="J35" s="75">
        <v>0</v>
      </c>
      <c r="K35" s="75">
        <v>27601.73</v>
      </c>
      <c r="L35" s="75"/>
      <c r="M35" s="75"/>
      <c r="N35" s="75"/>
      <c r="O35" s="66"/>
      <c r="P35" s="60"/>
      <c r="Q35" s="25"/>
      <c r="R35" s="25"/>
    </row>
    <row r="36" spans="1:18" x14ac:dyDescent="0.25">
      <c r="A36" s="26"/>
      <c r="B36" s="76" t="s">
        <v>0</v>
      </c>
      <c r="C36" s="79">
        <v>38762090.420000002</v>
      </c>
      <c r="D36" s="79">
        <v>7307386.0499999998</v>
      </c>
      <c r="E36" s="79">
        <v>46069476.469999999</v>
      </c>
      <c r="F36" s="79">
        <v>50151004.119999997</v>
      </c>
      <c r="G36" s="79">
        <v>7530442.4699999997</v>
      </c>
      <c r="H36" s="79">
        <v>57681446.590000004</v>
      </c>
      <c r="I36" s="79">
        <v>42321071.219999999</v>
      </c>
      <c r="J36" s="79">
        <v>4783055.21</v>
      </c>
      <c r="K36" s="79">
        <v>47104126.43</v>
      </c>
      <c r="L36" s="79">
        <v>88758464.159999996</v>
      </c>
      <c r="M36" s="79">
        <v>54782259.079999998</v>
      </c>
      <c r="N36" s="79">
        <v>143540723.24000001</v>
      </c>
      <c r="O36" s="59"/>
      <c r="P36" s="60"/>
      <c r="Q36" s="25"/>
      <c r="R36" s="25"/>
    </row>
    <row r="37" spans="1:18" x14ac:dyDescent="0.25">
      <c r="A37" s="26"/>
      <c r="B37" s="67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59"/>
      <c r="P37" s="60"/>
      <c r="Q37" s="25"/>
      <c r="R37" s="25"/>
    </row>
    <row r="38" spans="1:18" x14ac:dyDescent="0.25">
      <c r="A38" s="26"/>
      <c r="B38" s="58"/>
      <c r="C38" s="58"/>
      <c r="D38" s="58"/>
      <c r="E38" s="58"/>
      <c r="F38" s="65"/>
      <c r="G38" s="65"/>
      <c r="H38" s="65"/>
      <c r="I38" s="65"/>
      <c r="J38" s="65"/>
      <c r="K38" s="65"/>
      <c r="L38" s="65"/>
      <c r="M38" s="65"/>
      <c r="N38" s="65"/>
      <c r="O38" s="59"/>
      <c r="P38" s="60"/>
      <c r="Q38" s="25"/>
      <c r="R38" s="25"/>
    </row>
    <row r="39" spans="1:18" x14ac:dyDescent="0.25">
      <c r="A39" s="26"/>
      <c r="B39" s="59"/>
      <c r="C39" s="59"/>
      <c r="D39" s="59"/>
      <c r="E39" s="59"/>
      <c r="F39" s="65"/>
      <c r="G39" s="65"/>
      <c r="H39" s="65"/>
      <c r="I39" s="65"/>
      <c r="J39" s="65"/>
      <c r="K39" s="65"/>
      <c r="L39" s="65"/>
      <c r="M39" s="65"/>
      <c r="N39" s="65"/>
      <c r="O39" s="59"/>
      <c r="P39" s="60"/>
      <c r="Q39" s="25"/>
      <c r="R39" s="25"/>
    </row>
    <row r="40" spans="1:18" x14ac:dyDescent="0.25">
      <c r="A40" s="26"/>
      <c r="B40" s="6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60"/>
      <c r="Q40" s="25"/>
      <c r="R40" s="25"/>
    </row>
    <row r="41" spans="1:18" x14ac:dyDescent="0.25">
      <c r="B41" s="6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60"/>
    </row>
    <row r="42" spans="1:18" x14ac:dyDescent="0.25">
      <c r="B42" s="6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60"/>
    </row>
    <row r="43" spans="1:18" x14ac:dyDescent="0.25">
      <c r="B43" s="6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60"/>
    </row>
    <row r="44" spans="1:18" x14ac:dyDescent="0.25">
      <c r="B44" s="31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18" x14ac:dyDescent="0.25">
      <c r="B45" s="31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1:18" x14ac:dyDescent="0.25">
      <c r="B46" s="31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</row>
    <row r="47" spans="1:18" x14ac:dyDescent="0.25">
      <c r="B47" s="31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</row>
    <row r="48" spans="1:18" x14ac:dyDescent="0.25">
      <c r="B48" s="31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2:15" x14ac:dyDescent="0.25">
      <c r="B49" s="31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2:15" x14ac:dyDescent="0.25">
      <c r="B50" s="31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2:15" x14ac:dyDescent="0.25">
      <c r="B51" s="31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</row>
    <row r="52" spans="2:15" x14ac:dyDescent="0.25">
      <c r="B52" s="31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</row>
    <row r="53" spans="2:15" x14ac:dyDescent="0.25">
      <c r="B53" s="31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</row>
    <row r="54" spans="2:15" x14ac:dyDescent="0.25">
      <c r="B54" s="31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</row>
    <row r="55" spans="2:15" x14ac:dyDescent="0.25">
      <c r="B55" s="31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2:15" x14ac:dyDescent="0.25">
      <c r="B56" s="31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</row>
    <row r="57" spans="2:15" x14ac:dyDescent="0.25">
      <c r="B57" s="31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2:15" x14ac:dyDescent="0.25">
      <c r="B58" s="31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2:15" x14ac:dyDescent="0.25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</row>
    <row r="60" spans="2:15" x14ac:dyDescent="0.25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2:15" x14ac:dyDescent="0.25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2:15" x14ac:dyDescent="0.25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2:15" x14ac:dyDescent="0.25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2:15" x14ac:dyDescent="0.25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</row>
    <row r="65" spans="2:15" x14ac:dyDescent="0.25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2:15" x14ac:dyDescent="0.25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7" spans="2:15" x14ac:dyDescent="0.25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</row>
    <row r="68" spans="2:15" x14ac:dyDescent="0.25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</row>
    <row r="69" spans="2:15" x14ac:dyDescent="0.25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</row>
    <row r="70" spans="2:15" x14ac:dyDescent="0.25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</row>
    <row r="71" spans="2:15" x14ac:dyDescent="0.25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</row>
    <row r="72" spans="2:15" x14ac:dyDescent="0.25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</row>
    <row r="73" spans="2:15" x14ac:dyDescent="0.25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</row>
    <row r="74" spans="2:15" x14ac:dyDescent="0.25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</row>
    <row r="75" spans="2:15" x14ac:dyDescent="0.25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</row>
    <row r="76" spans="2:15" x14ac:dyDescent="0.25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2:15" x14ac:dyDescent="0.25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2:15" x14ac:dyDescent="0.25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</row>
    <row r="79" spans="2:15" x14ac:dyDescent="0.25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2:15" x14ac:dyDescent="0.25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</row>
    <row r="81" spans="2:15" x14ac:dyDescent="0.25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2:15" x14ac:dyDescent="0.25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2:15" x14ac:dyDescent="0.25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</row>
    <row r="84" spans="2:15" x14ac:dyDescent="0.25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2:15" x14ac:dyDescent="0.25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2:15" x14ac:dyDescent="0.25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</row>
    <row r="87" spans="2:15" x14ac:dyDescent="0.25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</row>
    <row r="88" spans="2:15" x14ac:dyDescent="0.25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</row>
    <row r="89" spans="2:15" x14ac:dyDescent="0.25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2:15" x14ac:dyDescent="0.25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spans="2:15" x14ac:dyDescent="0.25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2:15" x14ac:dyDescent="0.25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</row>
    <row r="93" spans="2:15" x14ac:dyDescent="0.25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</row>
    <row r="94" spans="2:15" x14ac:dyDescent="0.25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</row>
    <row r="95" spans="2:15" x14ac:dyDescent="0.25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</row>
    <row r="96" spans="2:15" x14ac:dyDescent="0.25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</row>
    <row r="97" spans="2:15" x14ac:dyDescent="0.25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</row>
    <row r="98" spans="2:15" x14ac:dyDescent="0.25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</row>
    <row r="99" spans="2:15" x14ac:dyDescent="0.25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</row>
    <row r="100" spans="2:15" x14ac:dyDescent="0.25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</row>
    <row r="101" spans="2:15" x14ac:dyDescent="0.25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</row>
    <row r="102" spans="2:15" x14ac:dyDescent="0.2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</row>
    <row r="103" spans="2:15" x14ac:dyDescent="0.25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</row>
    <row r="104" spans="2:15" x14ac:dyDescent="0.25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</row>
    <row r="105" spans="2:15" x14ac:dyDescent="0.25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</row>
    <row r="106" spans="2:15" x14ac:dyDescent="0.25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</row>
    <row r="107" spans="2:15" x14ac:dyDescent="0.25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</row>
    <row r="108" spans="2:15" x14ac:dyDescent="0.25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</row>
    <row r="109" spans="2:15" x14ac:dyDescent="0.25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  <row r="110" spans="2:15" x14ac:dyDescent="0.25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</row>
    <row r="111" spans="2:15" x14ac:dyDescent="0.25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2:15" x14ac:dyDescent="0.25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</row>
    <row r="113" spans="2:15" x14ac:dyDescent="0.25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</row>
    <row r="114" spans="2:15" x14ac:dyDescent="0.25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</row>
    <row r="115" spans="2:15" x14ac:dyDescent="0.25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</row>
    <row r="116" spans="2:15" x14ac:dyDescent="0.25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</row>
    <row r="117" spans="2:15" x14ac:dyDescent="0.25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</row>
    <row r="118" spans="2:15" x14ac:dyDescent="0.25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</row>
    <row r="119" spans="2:15" x14ac:dyDescent="0.25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</row>
    <row r="120" spans="2:15" x14ac:dyDescent="0.25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</row>
    <row r="121" spans="2:15" x14ac:dyDescent="0.2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9"/>
    </row>
    <row r="122" spans="2:15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</row>
    <row r="123" spans="2:15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</row>
    <row r="124" spans="2:15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</row>
    <row r="125" spans="2:15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</row>
    <row r="126" spans="2:15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</row>
    <row r="127" spans="2:15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</row>
    <row r="128" spans="2:15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</row>
    <row r="129" spans="2:14" x14ac:dyDescent="0.25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</row>
    <row r="130" spans="2:14" x14ac:dyDescent="0.2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</row>
    <row r="131" spans="2:14" x14ac:dyDescent="0.25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</row>
    <row r="132" spans="2:14" x14ac:dyDescent="0.2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</row>
    <row r="133" spans="2:14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</row>
    <row r="134" spans="2:14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</row>
    <row r="135" spans="2:14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  <row r="136" spans="2:14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</row>
    <row r="137" spans="2:14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</row>
    <row r="138" spans="2:14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</row>
    <row r="139" spans="2:14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</row>
    <row r="140" spans="2:14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</row>
    <row r="141" spans="2:14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</row>
    <row r="142" spans="2:14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</row>
    <row r="143" spans="2:14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</row>
    <row r="144" spans="2:14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</row>
    <row r="145" spans="2:14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</row>
    <row r="146" spans="2:14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</row>
    <row r="147" spans="2:14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</row>
    <row r="148" spans="2:14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</row>
    <row r="149" spans="2:14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</row>
    <row r="150" spans="2:14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</row>
    <row r="151" spans="2:14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</row>
    <row r="152" spans="2:14" x14ac:dyDescent="0.25">
      <c r="B152" s="25"/>
      <c r="H152" s="25"/>
      <c r="I152" s="25"/>
      <c r="J152" s="25"/>
      <c r="K152" s="25"/>
      <c r="L152" s="25"/>
      <c r="M152" s="25"/>
      <c r="N152" s="25"/>
    </row>
    <row r="153" spans="2:14" x14ac:dyDescent="0.25">
      <c r="B153" s="25"/>
      <c r="H153" s="25"/>
      <c r="I153" s="25"/>
      <c r="J153" s="25"/>
      <c r="K153" s="25"/>
      <c r="L153" s="25"/>
      <c r="M153" s="25"/>
      <c r="N153" s="25"/>
    </row>
    <row r="154" spans="2:14" x14ac:dyDescent="0.25">
      <c r="B154" s="25"/>
      <c r="H154" s="25"/>
      <c r="I154" s="25"/>
      <c r="J154" s="25"/>
      <c r="K154" s="25"/>
      <c r="L154" s="25"/>
      <c r="M154" s="25"/>
      <c r="N154" s="25"/>
    </row>
    <row r="155" spans="2:14" x14ac:dyDescent="0.25">
      <c r="B155" s="25"/>
      <c r="H155" s="25"/>
      <c r="I155" s="25"/>
      <c r="J155" s="25"/>
      <c r="K155" s="25"/>
      <c r="L155" s="25"/>
      <c r="M155" s="25"/>
      <c r="N155" s="25"/>
    </row>
    <row r="156" spans="2:14" x14ac:dyDescent="0.25">
      <c r="B156" s="25"/>
      <c r="H156" s="25"/>
      <c r="I156" s="25"/>
      <c r="J156" s="25"/>
      <c r="K156" s="25"/>
      <c r="L156" s="25"/>
      <c r="M156" s="25"/>
      <c r="N156" s="25"/>
    </row>
    <row r="157" spans="2:14" x14ac:dyDescent="0.25">
      <c r="B157" s="25"/>
      <c r="H157" s="25"/>
      <c r="I157" s="25"/>
      <c r="J157" s="25"/>
      <c r="K157" s="25"/>
      <c r="L157" s="25"/>
      <c r="M157" s="25"/>
      <c r="N157" s="25"/>
    </row>
    <row r="158" spans="2:14" x14ac:dyDescent="0.25">
      <c r="B158" s="25"/>
      <c r="H158" s="25"/>
      <c r="I158" s="25"/>
      <c r="J158" s="25"/>
      <c r="K158" s="25"/>
      <c r="L158" s="25"/>
      <c r="M158" s="25"/>
      <c r="N158" s="25"/>
    </row>
    <row r="159" spans="2:14" x14ac:dyDescent="0.25">
      <c r="B159" s="25"/>
      <c r="H159" s="25"/>
      <c r="I159" s="25"/>
      <c r="J159" s="25"/>
      <c r="K159" s="25"/>
      <c r="L159" s="25"/>
      <c r="M159" s="25"/>
      <c r="N159" s="25"/>
    </row>
    <row r="160" spans="2:14" x14ac:dyDescent="0.25">
      <c r="B160" s="25"/>
      <c r="H160" s="25"/>
      <c r="I160" s="25"/>
      <c r="J160" s="25"/>
      <c r="K160" s="25"/>
      <c r="L160" s="25"/>
      <c r="M160" s="25"/>
      <c r="N160" s="25"/>
    </row>
    <row r="161" spans="2:14" x14ac:dyDescent="0.25">
      <c r="B161" s="25"/>
      <c r="H161" s="25"/>
      <c r="I161" s="25"/>
      <c r="J161" s="25"/>
      <c r="K161" s="25"/>
      <c r="L161" s="25"/>
      <c r="M161" s="25"/>
      <c r="N161" s="25"/>
    </row>
    <row r="162" spans="2:14" x14ac:dyDescent="0.25">
      <c r="B162" s="25"/>
      <c r="H162" s="25"/>
      <c r="I162" s="25"/>
      <c r="J162" s="25"/>
      <c r="K162" s="25"/>
      <c r="L162" s="25"/>
      <c r="M162" s="25"/>
      <c r="N162" s="25"/>
    </row>
    <row r="163" spans="2:14" x14ac:dyDescent="0.25">
      <c r="B163" s="25"/>
      <c r="H163" s="25"/>
      <c r="I163" s="25"/>
      <c r="J163" s="25"/>
      <c r="K163" s="25"/>
      <c r="L163" s="25"/>
      <c r="M163" s="25"/>
      <c r="N163" s="25"/>
    </row>
    <row r="164" spans="2:14" x14ac:dyDescent="0.25">
      <c r="B164" s="25"/>
      <c r="H164" s="25"/>
      <c r="I164" s="25"/>
      <c r="J164" s="25"/>
      <c r="K164" s="25"/>
      <c r="L164" s="25"/>
      <c r="M164" s="25"/>
      <c r="N164" s="25"/>
    </row>
    <row r="165" spans="2:14" x14ac:dyDescent="0.25">
      <c r="B165" s="25"/>
      <c r="H165" s="25"/>
      <c r="I165" s="25"/>
      <c r="J165" s="25"/>
      <c r="K165" s="25"/>
      <c r="L165" s="25"/>
      <c r="M165" s="25"/>
      <c r="N165" s="25"/>
    </row>
    <row r="166" spans="2:14" x14ac:dyDescent="0.25">
      <c r="B166" s="25"/>
      <c r="H166" s="25"/>
      <c r="I166" s="25"/>
      <c r="J166" s="25"/>
      <c r="K166" s="25"/>
      <c r="L166" s="25"/>
      <c r="M166" s="25"/>
      <c r="N166" s="25"/>
    </row>
    <row r="167" spans="2:14" x14ac:dyDescent="0.25">
      <c r="B167" s="25"/>
      <c r="H167" s="25"/>
      <c r="I167" s="25"/>
      <c r="J167" s="25"/>
      <c r="K167" s="25"/>
      <c r="L167" s="25"/>
      <c r="M167" s="25"/>
      <c r="N167" s="25"/>
    </row>
    <row r="168" spans="2:14" x14ac:dyDescent="0.25">
      <c r="B168" s="25"/>
      <c r="H168" s="25"/>
      <c r="I168" s="25"/>
      <c r="J168" s="25"/>
      <c r="K168" s="25"/>
      <c r="L168" s="25"/>
      <c r="M168" s="25"/>
      <c r="N168" s="25"/>
    </row>
    <row r="169" spans="2:14" x14ac:dyDescent="0.25">
      <c r="B169" s="25"/>
      <c r="H169" s="25"/>
      <c r="I169" s="25"/>
      <c r="J169" s="25"/>
      <c r="K169" s="25"/>
      <c r="L169" s="25"/>
      <c r="M169" s="25"/>
      <c r="N169" s="25"/>
    </row>
    <row r="170" spans="2:14" x14ac:dyDescent="0.25">
      <c r="H170" s="25"/>
      <c r="I170" s="25"/>
      <c r="J170" s="25"/>
      <c r="K170" s="25"/>
      <c r="L170" s="25"/>
      <c r="M170" s="25"/>
      <c r="N170" s="25"/>
    </row>
    <row r="171" spans="2:14" x14ac:dyDescent="0.25">
      <c r="H171" s="25"/>
      <c r="I171" s="25"/>
      <c r="J171" s="25"/>
      <c r="K171" s="25"/>
      <c r="L171" s="25"/>
      <c r="M171" s="25"/>
      <c r="N171" s="25"/>
    </row>
  </sheetData>
  <mergeCells count="9">
    <mergeCell ref="L5:N5"/>
    <mergeCell ref="I5:K5"/>
    <mergeCell ref="C18:E18"/>
    <mergeCell ref="F18:H18"/>
    <mergeCell ref="B5:B6"/>
    <mergeCell ref="C5:E5"/>
    <mergeCell ref="F5:H5"/>
    <mergeCell ref="I18:K18"/>
    <mergeCell ref="L18:N18"/>
  </mergeCells>
  <pageMargins left="0.25" right="0.25" top="0.75" bottom="0.75" header="0.3" footer="0.3"/>
  <pageSetup paperSize="9" scale="8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8"/>
  <sheetViews>
    <sheetView showGridLines="0" topLeftCell="A16" workbookViewId="0">
      <selection activeCell="I12" sqref="I12"/>
    </sheetView>
  </sheetViews>
  <sheetFormatPr defaultColWidth="9.08984375" defaultRowHeight="12.5" x14ac:dyDescent="0.25"/>
  <cols>
    <col min="1" max="1" width="0.54296875" style="1" customWidth="1"/>
    <col min="2" max="2" width="29.90625" style="1" customWidth="1"/>
    <col min="3" max="11" width="11.81640625" style="1" customWidth="1"/>
    <col min="12" max="12" width="1.81640625" style="1" customWidth="1"/>
    <col min="13" max="13" width="12.453125" style="1" customWidth="1"/>
    <col min="14" max="16384" width="9.08984375" style="1"/>
  </cols>
  <sheetData>
    <row r="1" spans="1:15" ht="13" x14ac:dyDescent="0.25">
      <c r="B1" s="2" t="s">
        <v>39</v>
      </c>
    </row>
    <row r="2" spans="1:15" ht="17.25" customHeight="1" x14ac:dyDescent="0.25">
      <c r="B2" s="2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ht="17.2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5" ht="3.75" customHeight="1" x14ac:dyDescent="0.25">
      <c r="A4" s="6"/>
      <c r="B4" s="7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5" ht="19.5" customHeight="1" x14ac:dyDescent="0.25">
      <c r="A5" s="10"/>
      <c r="B5" s="54" t="s">
        <v>3</v>
      </c>
      <c r="C5" s="51">
        <v>2016</v>
      </c>
      <c r="D5" s="52"/>
      <c r="E5" s="53"/>
      <c r="F5" s="51">
        <v>2017</v>
      </c>
      <c r="G5" s="52"/>
      <c r="H5" s="53"/>
      <c r="I5" s="51">
        <v>2018</v>
      </c>
      <c r="J5" s="52"/>
      <c r="K5" s="53"/>
      <c r="L5" s="11"/>
    </row>
    <row r="6" spans="1:15" ht="28.4" customHeight="1" x14ac:dyDescent="0.25">
      <c r="A6" s="10"/>
      <c r="B6" s="54"/>
      <c r="C6" s="4" t="s">
        <v>2</v>
      </c>
      <c r="D6" s="4" t="s">
        <v>1</v>
      </c>
      <c r="E6" s="4" t="s">
        <v>0</v>
      </c>
      <c r="F6" s="4" t="s">
        <v>2</v>
      </c>
      <c r="G6" s="4" t="s">
        <v>1</v>
      </c>
      <c r="H6" s="4" t="s">
        <v>0</v>
      </c>
      <c r="I6" s="4" t="s">
        <v>2</v>
      </c>
      <c r="J6" s="4" t="s">
        <v>1</v>
      </c>
      <c r="K6" s="4" t="s">
        <v>0</v>
      </c>
      <c r="L6" s="11"/>
    </row>
    <row r="7" spans="1:15" ht="19.5" customHeight="1" x14ac:dyDescent="0.25">
      <c r="A7" s="10"/>
      <c r="B7" s="5" t="s">
        <v>28</v>
      </c>
      <c r="C7" s="12">
        <f>C20+C19+C21</f>
        <v>38662188.68</v>
      </c>
      <c r="D7" s="12">
        <f>D20+D19+D21</f>
        <v>3176330.55</v>
      </c>
      <c r="E7" s="12">
        <f>+C7+D7</f>
        <v>41838519.229999997</v>
      </c>
      <c r="F7" s="12">
        <f>F20+F19+F21</f>
        <v>22180066.34</v>
      </c>
      <c r="G7" s="12">
        <f>G20+G19+G21</f>
        <v>1835486</v>
      </c>
      <c r="H7" s="12">
        <f>+F7+G7</f>
        <v>24015552.34</v>
      </c>
      <c r="I7" s="12">
        <f>I20+I19+I21</f>
        <v>20092062.510000002</v>
      </c>
      <c r="J7" s="12">
        <f>J20+J19+J21</f>
        <v>10987192.74</v>
      </c>
      <c r="K7" s="12">
        <f>+I7+J7</f>
        <v>31079255.25</v>
      </c>
      <c r="L7" s="11"/>
    </row>
    <row r="8" spans="1:15" ht="19.5" customHeight="1" x14ac:dyDescent="0.25">
      <c r="A8" s="10"/>
      <c r="B8" s="3" t="s">
        <v>5</v>
      </c>
      <c r="C8" s="13">
        <f>C23+C24+C25+C26</f>
        <v>4439189.3900000006</v>
      </c>
      <c r="D8" s="13">
        <f>D23+D24+D25+D26</f>
        <v>0</v>
      </c>
      <c r="E8" s="13">
        <f t="shared" ref="E8" si="0">+C8+D8</f>
        <v>4439189.3900000006</v>
      </c>
      <c r="F8" s="13">
        <f>F23+F24+F25+F26</f>
        <v>8888540.4199999999</v>
      </c>
      <c r="G8" s="13">
        <f>G23+G24+G25+G26</f>
        <v>665867.52000000002</v>
      </c>
      <c r="H8" s="13">
        <f t="shared" ref="H8" si="1">+F8+G8</f>
        <v>9554407.9399999995</v>
      </c>
      <c r="I8" s="13">
        <f>I23+I24+I25+I26</f>
        <v>6526880.3100000005</v>
      </c>
      <c r="J8" s="13">
        <f>J23+J24+J25+J26</f>
        <v>0</v>
      </c>
      <c r="K8" s="13">
        <f t="shared" ref="K8" si="2">+I8+J8</f>
        <v>6526880.3100000005</v>
      </c>
      <c r="L8" s="11"/>
    </row>
    <row r="9" spans="1:15" ht="19.5" customHeight="1" x14ac:dyDescent="0.25">
      <c r="A9" s="10"/>
      <c r="B9" s="5" t="s">
        <v>29</v>
      </c>
      <c r="C9" s="12">
        <f>+C27+C28+C29</f>
        <v>345453.92000000004</v>
      </c>
      <c r="D9" s="12">
        <f>+D27+D28+D29</f>
        <v>458873.22</v>
      </c>
      <c r="E9" s="12">
        <f>+E27+E28+E29</f>
        <v>804327.14</v>
      </c>
      <c r="F9" s="12">
        <f t="shared" ref="F9:K9" si="3">+F27+F28+F29</f>
        <v>318125.90000000002</v>
      </c>
      <c r="G9" s="12">
        <f t="shared" si="3"/>
        <v>0</v>
      </c>
      <c r="H9" s="12">
        <f t="shared" si="3"/>
        <v>318125.90000000002</v>
      </c>
      <c r="I9" s="12">
        <f t="shared" si="3"/>
        <v>1275103.05</v>
      </c>
      <c r="J9" s="12">
        <f t="shared" si="3"/>
        <v>96800</v>
      </c>
      <c r="K9" s="12">
        <f t="shared" si="3"/>
        <v>1371903.05</v>
      </c>
      <c r="L9" s="11"/>
    </row>
    <row r="10" spans="1:15" ht="19.5" customHeight="1" x14ac:dyDescent="0.25">
      <c r="A10" s="10"/>
      <c r="B10" s="3" t="s">
        <v>6</v>
      </c>
      <c r="C10" s="13">
        <f>C30</f>
        <v>210114.06</v>
      </c>
      <c r="D10" s="13">
        <f>D30</f>
        <v>0</v>
      </c>
      <c r="E10" s="13">
        <f>+C10+D10</f>
        <v>210114.06</v>
      </c>
      <c r="F10" s="13">
        <f>F30</f>
        <v>451632.52</v>
      </c>
      <c r="G10" s="13">
        <f>G30</f>
        <v>0</v>
      </c>
      <c r="H10" s="13">
        <f>+F10+G10</f>
        <v>451632.52</v>
      </c>
      <c r="I10" s="13">
        <f>I30</f>
        <v>1975968.65</v>
      </c>
      <c r="J10" s="13">
        <f>J30</f>
        <v>416508.21</v>
      </c>
      <c r="K10" s="13">
        <f>+I10+J10</f>
        <v>2392476.86</v>
      </c>
      <c r="L10" s="11"/>
    </row>
    <row r="11" spans="1:15" ht="19.5" customHeight="1" x14ac:dyDescent="0.25">
      <c r="A11" s="10"/>
      <c r="B11" s="5" t="s">
        <v>8</v>
      </c>
      <c r="C11" s="12">
        <f>C32+C31</f>
        <v>0</v>
      </c>
      <c r="D11" s="12">
        <f>D32+D31</f>
        <v>0</v>
      </c>
      <c r="E11" s="12">
        <f>+C11+D11</f>
        <v>0</v>
      </c>
      <c r="F11" s="12">
        <f>F32+F31</f>
        <v>385656.59</v>
      </c>
      <c r="G11" s="12">
        <f>G32+G31</f>
        <v>0</v>
      </c>
      <c r="H11" s="12">
        <f>+F11+G11</f>
        <v>385656.59</v>
      </c>
      <c r="I11" s="12">
        <f>I32+I31</f>
        <v>2586860.9</v>
      </c>
      <c r="J11" s="12">
        <f>J32+J31</f>
        <v>154000</v>
      </c>
      <c r="K11" s="12">
        <f>+I11+J11</f>
        <v>2740860.9</v>
      </c>
      <c r="L11" s="11"/>
    </row>
    <row r="12" spans="1:15" ht="19.5" customHeight="1" x14ac:dyDescent="0.25">
      <c r="A12" s="10"/>
      <c r="B12" s="3" t="s">
        <v>7</v>
      </c>
      <c r="C12" s="13">
        <f>C22</f>
        <v>65.39</v>
      </c>
      <c r="D12" s="13">
        <f t="shared" ref="D12:K12" si="4">D22</f>
        <v>0</v>
      </c>
      <c r="E12" s="13">
        <f t="shared" si="4"/>
        <v>65.39</v>
      </c>
      <c r="F12" s="13">
        <f t="shared" si="4"/>
        <v>0</v>
      </c>
      <c r="G12" s="13">
        <f t="shared" si="4"/>
        <v>0</v>
      </c>
      <c r="H12" s="13">
        <f t="shared" si="4"/>
        <v>0</v>
      </c>
      <c r="I12" s="13">
        <f>I22</f>
        <v>586016.37</v>
      </c>
      <c r="J12" s="13">
        <f t="shared" si="4"/>
        <v>0</v>
      </c>
      <c r="K12" s="13">
        <f t="shared" si="4"/>
        <v>586016.37</v>
      </c>
      <c r="L12" s="11"/>
    </row>
    <row r="13" spans="1:15" ht="19.5" customHeight="1" x14ac:dyDescent="0.25">
      <c r="A13" s="10"/>
      <c r="B13" s="15" t="s">
        <v>0</v>
      </c>
      <c r="C13" s="14">
        <f t="shared" ref="C13:K13" si="5">SUM(C7:C12)</f>
        <v>43657011.440000005</v>
      </c>
      <c r="D13" s="14">
        <f t="shared" si="5"/>
        <v>3635203.7699999996</v>
      </c>
      <c r="E13" s="14">
        <f t="shared" si="5"/>
        <v>47292215.210000001</v>
      </c>
      <c r="F13" s="14">
        <f t="shared" si="5"/>
        <v>32224021.769999996</v>
      </c>
      <c r="G13" s="14">
        <f t="shared" si="5"/>
        <v>2501353.52</v>
      </c>
      <c r="H13" s="14">
        <f t="shared" si="5"/>
        <v>34725375.290000007</v>
      </c>
      <c r="I13" s="14">
        <f t="shared" si="5"/>
        <v>33042891.789999999</v>
      </c>
      <c r="J13" s="14">
        <f t="shared" si="5"/>
        <v>11654500.950000001</v>
      </c>
      <c r="K13" s="14">
        <f t="shared" si="5"/>
        <v>44697392.739999995</v>
      </c>
      <c r="L13" s="11"/>
    </row>
    <row r="14" spans="1:15" ht="4.6500000000000004" customHeight="1" x14ac:dyDescent="0.25">
      <c r="A14" s="18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1"/>
    </row>
    <row r="15" spans="1:15" ht="19.5" customHeight="1" x14ac:dyDescent="0.25">
      <c r="A15" s="16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1"/>
      <c r="M15" s="60"/>
      <c r="N15" s="25"/>
      <c r="O15" s="25"/>
    </row>
    <row r="16" spans="1:15" x14ac:dyDescent="0.25">
      <c r="A16" s="26"/>
      <c r="B16" s="58" t="s">
        <v>13</v>
      </c>
      <c r="C16" s="58"/>
      <c r="D16" s="58"/>
      <c r="E16" s="58"/>
      <c r="F16" s="58"/>
      <c r="G16" s="58"/>
      <c r="H16" s="58"/>
      <c r="I16" s="58"/>
      <c r="J16" s="58"/>
      <c r="K16" s="58"/>
      <c r="L16" s="59"/>
      <c r="M16" s="60"/>
      <c r="N16" s="25"/>
      <c r="O16" s="25"/>
    </row>
    <row r="17" spans="1:13" x14ac:dyDescent="0.2">
      <c r="A17" s="26"/>
      <c r="B17" s="61"/>
      <c r="C17" s="62">
        <v>2016</v>
      </c>
      <c r="D17" s="62"/>
      <c r="E17" s="62"/>
      <c r="F17" s="62">
        <v>2017</v>
      </c>
      <c r="G17" s="62"/>
      <c r="H17" s="62"/>
      <c r="I17" s="62">
        <v>2018</v>
      </c>
      <c r="J17" s="62"/>
      <c r="K17" s="62"/>
      <c r="L17" s="59"/>
      <c r="M17" s="60"/>
    </row>
    <row r="18" spans="1:13" ht="20.399999999999999" customHeight="1" x14ac:dyDescent="0.2">
      <c r="A18" s="26"/>
      <c r="B18" s="61" t="s">
        <v>9</v>
      </c>
      <c r="C18" s="63" t="s">
        <v>10</v>
      </c>
      <c r="D18" s="63" t="s">
        <v>11</v>
      </c>
      <c r="E18" s="63" t="s">
        <v>12</v>
      </c>
      <c r="F18" s="63" t="s">
        <v>10</v>
      </c>
      <c r="G18" s="63" t="s">
        <v>11</v>
      </c>
      <c r="H18" s="63" t="s">
        <v>12</v>
      </c>
      <c r="I18" s="63" t="s">
        <v>10</v>
      </c>
      <c r="J18" s="63" t="s">
        <v>11</v>
      </c>
      <c r="K18" s="63" t="s">
        <v>12</v>
      </c>
      <c r="L18" s="59"/>
      <c r="M18" s="60"/>
    </row>
    <row r="19" spans="1:13" s="17" customFormat="1" x14ac:dyDescent="0.25">
      <c r="A19" s="22"/>
      <c r="B19" s="61" t="s">
        <v>14</v>
      </c>
      <c r="C19" s="64"/>
      <c r="D19" s="64"/>
      <c r="E19" s="64"/>
      <c r="F19" s="64">
        <v>36476</v>
      </c>
      <c r="G19" s="64">
        <v>0</v>
      </c>
      <c r="H19" s="64">
        <v>36476</v>
      </c>
      <c r="I19" s="64"/>
      <c r="J19" s="64"/>
      <c r="K19" s="64"/>
      <c r="L19" s="59"/>
      <c r="M19" s="59"/>
    </row>
    <row r="20" spans="1:13" s="17" customFormat="1" x14ac:dyDescent="0.25">
      <c r="A20" s="22"/>
      <c r="B20" s="61" t="s">
        <v>15</v>
      </c>
      <c r="C20" s="64">
        <v>38662188.68</v>
      </c>
      <c r="D20" s="64">
        <v>3176330.55</v>
      </c>
      <c r="E20" s="64">
        <v>41838519.229999997</v>
      </c>
      <c r="F20" s="64">
        <v>21991090.34</v>
      </c>
      <c r="G20" s="64">
        <v>1819986</v>
      </c>
      <c r="H20" s="64">
        <v>23811076.34</v>
      </c>
      <c r="I20" s="64">
        <v>20037912.510000002</v>
      </c>
      <c r="J20" s="64">
        <v>10987192.74</v>
      </c>
      <c r="K20" s="64">
        <v>31025105.25</v>
      </c>
      <c r="L20" s="59"/>
      <c r="M20" s="59"/>
    </row>
    <row r="21" spans="1:13" x14ac:dyDescent="0.25">
      <c r="A21" s="26"/>
      <c r="B21" s="61" t="s">
        <v>16</v>
      </c>
      <c r="C21" s="64"/>
      <c r="D21" s="64"/>
      <c r="E21" s="64"/>
      <c r="F21" s="64">
        <v>152500</v>
      </c>
      <c r="G21" s="64">
        <v>15500</v>
      </c>
      <c r="H21" s="64">
        <v>168000</v>
      </c>
      <c r="I21" s="64">
        <v>54150</v>
      </c>
      <c r="J21" s="64">
        <v>0</v>
      </c>
      <c r="K21" s="64">
        <v>54150</v>
      </c>
      <c r="L21" s="59"/>
      <c r="M21" s="60"/>
    </row>
    <row r="22" spans="1:13" x14ac:dyDescent="0.25">
      <c r="A22" s="26"/>
      <c r="B22" s="61" t="s">
        <v>17</v>
      </c>
      <c r="C22" s="64">
        <v>65.39</v>
      </c>
      <c r="D22" s="64">
        <v>0</v>
      </c>
      <c r="E22" s="64">
        <v>65.39</v>
      </c>
      <c r="F22" s="64"/>
      <c r="G22" s="64"/>
      <c r="H22" s="64"/>
      <c r="I22" s="64">
        <v>586016.37</v>
      </c>
      <c r="J22" s="64">
        <v>0</v>
      </c>
      <c r="K22" s="64">
        <v>586016.37</v>
      </c>
      <c r="L22" s="59"/>
      <c r="M22" s="60"/>
    </row>
    <row r="23" spans="1:13" s="17" customFormat="1" x14ac:dyDescent="0.25">
      <c r="A23" s="22"/>
      <c r="B23" s="61" t="s">
        <v>18</v>
      </c>
      <c r="C23" s="64">
        <v>645248.49</v>
      </c>
      <c r="D23" s="64">
        <v>0</v>
      </c>
      <c r="E23" s="64">
        <v>645248.49</v>
      </c>
      <c r="F23" s="64">
        <v>2057035.4</v>
      </c>
      <c r="G23" s="64">
        <v>0</v>
      </c>
      <c r="H23" s="64">
        <v>2057035.4</v>
      </c>
      <c r="I23" s="64">
        <v>2228169.7400000002</v>
      </c>
      <c r="J23" s="64">
        <v>0</v>
      </c>
      <c r="K23" s="64">
        <v>2228169.7400000002</v>
      </c>
      <c r="L23" s="59"/>
      <c r="M23" s="59"/>
    </row>
    <row r="24" spans="1:13" s="17" customFormat="1" x14ac:dyDescent="0.25">
      <c r="A24" s="22"/>
      <c r="B24" s="61" t="s">
        <v>19</v>
      </c>
      <c r="C24" s="64">
        <v>1161084.45</v>
      </c>
      <c r="D24" s="64">
        <v>0</v>
      </c>
      <c r="E24" s="64">
        <v>1161084.45</v>
      </c>
      <c r="F24" s="64">
        <v>3341293.33</v>
      </c>
      <c r="G24" s="64">
        <v>0</v>
      </c>
      <c r="H24" s="64">
        <v>3341293.33</v>
      </c>
      <c r="I24" s="64">
        <v>3115534.17</v>
      </c>
      <c r="J24" s="64">
        <v>0</v>
      </c>
      <c r="K24" s="64">
        <v>3115534.17</v>
      </c>
      <c r="L24" s="59"/>
      <c r="M24" s="59"/>
    </row>
    <row r="25" spans="1:13" s="17" customFormat="1" x14ac:dyDescent="0.25">
      <c r="A25" s="22"/>
      <c r="B25" s="61" t="s">
        <v>20</v>
      </c>
      <c r="C25" s="64">
        <v>2632856.4500000002</v>
      </c>
      <c r="D25" s="64">
        <v>0</v>
      </c>
      <c r="E25" s="64">
        <v>2632856.4500000002</v>
      </c>
      <c r="F25" s="64">
        <v>3090211.69</v>
      </c>
      <c r="G25" s="64">
        <v>665867.52000000002</v>
      </c>
      <c r="H25" s="64">
        <v>3756079.21</v>
      </c>
      <c r="I25" s="64">
        <v>863176.4</v>
      </c>
      <c r="J25" s="64">
        <v>0</v>
      </c>
      <c r="K25" s="64">
        <v>863176.4</v>
      </c>
      <c r="L25" s="59"/>
      <c r="M25" s="59"/>
    </row>
    <row r="26" spans="1:13" s="17" customFormat="1" x14ac:dyDescent="0.25">
      <c r="A26" s="22"/>
      <c r="B26" s="61" t="s">
        <v>21</v>
      </c>
      <c r="C26" s="64"/>
      <c r="D26" s="64"/>
      <c r="E26" s="64"/>
      <c r="F26" s="64">
        <v>400000</v>
      </c>
      <c r="G26" s="64">
        <v>0</v>
      </c>
      <c r="H26" s="64">
        <v>400000</v>
      </c>
      <c r="I26" s="64">
        <v>320000</v>
      </c>
      <c r="J26" s="64">
        <v>0</v>
      </c>
      <c r="K26" s="64">
        <v>320000</v>
      </c>
      <c r="L26" s="59"/>
      <c r="M26" s="59"/>
    </row>
    <row r="27" spans="1:13" x14ac:dyDescent="0.25">
      <c r="A27" s="26"/>
      <c r="B27" s="61" t="s">
        <v>22</v>
      </c>
      <c r="C27" s="64">
        <v>10599.4</v>
      </c>
      <c r="D27" s="64">
        <v>145200</v>
      </c>
      <c r="E27" s="64">
        <v>155799.4</v>
      </c>
      <c r="F27" s="64"/>
      <c r="G27" s="64"/>
      <c r="H27" s="64"/>
      <c r="I27" s="64">
        <v>5000</v>
      </c>
      <c r="J27" s="64">
        <v>96800</v>
      </c>
      <c r="K27" s="64">
        <v>101800</v>
      </c>
      <c r="L27" s="59"/>
      <c r="M27" s="60"/>
    </row>
    <row r="28" spans="1:13" s="17" customFormat="1" x14ac:dyDescent="0.25">
      <c r="A28" s="22"/>
      <c r="B28" s="61" t="s">
        <v>23</v>
      </c>
      <c r="C28" s="64">
        <v>12048</v>
      </c>
      <c r="D28" s="64">
        <v>0</v>
      </c>
      <c r="E28" s="64">
        <v>12048</v>
      </c>
      <c r="F28" s="64">
        <v>163618.70000000001</v>
      </c>
      <c r="G28" s="64">
        <v>0</v>
      </c>
      <c r="H28" s="64">
        <v>163618.70000000001</v>
      </c>
      <c r="I28" s="64">
        <v>809404.74</v>
      </c>
      <c r="J28" s="64">
        <v>0</v>
      </c>
      <c r="K28" s="64">
        <v>809404.74</v>
      </c>
      <c r="L28" s="59"/>
      <c r="M28" s="59"/>
    </row>
    <row r="29" spans="1:13" s="17" customFormat="1" ht="20" x14ac:dyDescent="0.25">
      <c r="A29" s="22"/>
      <c r="B29" s="61" t="s">
        <v>24</v>
      </c>
      <c r="C29" s="64">
        <v>322806.52</v>
      </c>
      <c r="D29" s="64">
        <v>313673.21999999997</v>
      </c>
      <c r="E29" s="64">
        <v>636479.74</v>
      </c>
      <c r="F29" s="64">
        <v>154507.20000000001</v>
      </c>
      <c r="G29" s="64">
        <v>0</v>
      </c>
      <c r="H29" s="64">
        <v>154507.20000000001</v>
      </c>
      <c r="I29" s="64">
        <v>460698.31</v>
      </c>
      <c r="J29" s="64">
        <v>0</v>
      </c>
      <c r="K29" s="64">
        <v>460698.31</v>
      </c>
      <c r="L29" s="59"/>
      <c r="M29" s="59"/>
    </row>
    <row r="30" spans="1:13" s="17" customFormat="1" x14ac:dyDescent="0.25">
      <c r="A30" s="22"/>
      <c r="B30" s="61" t="s">
        <v>25</v>
      </c>
      <c r="C30" s="64">
        <v>210114.06</v>
      </c>
      <c r="D30" s="64">
        <v>0</v>
      </c>
      <c r="E30" s="64">
        <v>210114.06</v>
      </c>
      <c r="F30" s="64">
        <v>451632.52</v>
      </c>
      <c r="G30" s="64">
        <v>0</v>
      </c>
      <c r="H30" s="64">
        <v>451632.52</v>
      </c>
      <c r="I30" s="64">
        <v>1975968.65</v>
      </c>
      <c r="J30" s="64">
        <v>416508.21</v>
      </c>
      <c r="K30" s="64">
        <v>2392476.86</v>
      </c>
      <c r="L30" s="59"/>
      <c r="M30" s="59"/>
    </row>
    <row r="31" spans="1:13" s="17" customFormat="1" x14ac:dyDescent="0.25">
      <c r="A31" s="22"/>
      <c r="B31" s="61" t="s">
        <v>30</v>
      </c>
      <c r="C31" s="64"/>
      <c r="D31" s="64"/>
      <c r="E31" s="64"/>
      <c r="F31" s="64"/>
      <c r="G31" s="64"/>
      <c r="H31" s="64"/>
      <c r="I31" s="64"/>
      <c r="J31" s="64"/>
      <c r="K31" s="64"/>
      <c r="L31" s="59"/>
      <c r="M31" s="59"/>
    </row>
    <row r="32" spans="1:13" s="17" customFormat="1" ht="19.399999999999999" customHeight="1" x14ac:dyDescent="0.25">
      <c r="A32" s="22"/>
      <c r="B32" s="61" t="s">
        <v>26</v>
      </c>
      <c r="C32" s="64"/>
      <c r="D32" s="64"/>
      <c r="E32" s="64"/>
      <c r="F32" s="64">
        <v>385656.59</v>
      </c>
      <c r="G32" s="64">
        <v>0</v>
      </c>
      <c r="H32" s="64">
        <v>385656.59</v>
      </c>
      <c r="I32" s="64">
        <v>2586860.9</v>
      </c>
      <c r="J32" s="64">
        <v>154000</v>
      </c>
      <c r="K32" s="64">
        <v>2740860.9</v>
      </c>
      <c r="L32" s="59"/>
      <c r="M32" s="59"/>
    </row>
    <row r="33" spans="1:15" x14ac:dyDescent="0.25">
      <c r="A33" s="26"/>
      <c r="B33" s="61" t="s">
        <v>0</v>
      </c>
      <c r="C33" s="66">
        <v>43657011.439999998</v>
      </c>
      <c r="D33" s="66">
        <v>3635203.77</v>
      </c>
      <c r="E33" s="66">
        <v>47292215.210000001</v>
      </c>
      <c r="F33" s="66">
        <v>32224021.77</v>
      </c>
      <c r="G33" s="66">
        <v>2501353.52</v>
      </c>
      <c r="H33" s="66">
        <v>34725375.289999999</v>
      </c>
      <c r="I33" s="66">
        <v>33042891.789999999</v>
      </c>
      <c r="J33" s="66">
        <v>11654500.949999999</v>
      </c>
      <c r="K33" s="66">
        <v>44697392.740000002</v>
      </c>
      <c r="L33" s="59"/>
      <c r="M33" s="60"/>
    </row>
    <row r="34" spans="1:15" x14ac:dyDescent="0.25">
      <c r="A34" s="26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66"/>
      <c r="M34" s="60"/>
      <c r="N34" s="25"/>
      <c r="O34" s="25"/>
    </row>
    <row r="35" spans="1:15" x14ac:dyDescent="0.25">
      <c r="A35" s="26"/>
      <c r="B35" s="67" t="s">
        <v>27</v>
      </c>
      <c r="C35" s="65">
        <f t="shared" ref="C35:K35" si="6">C21+C22+C27</f>
        <v>10664.789999999999</v>
      </c>
      <c r="D35" s="65">
        <f t="shared" si="6"/>
        <v>145200</v>
      </c>
      <c r="E35" s="65">
        <f t="shared" si="6"/>
        <v>155864.79</v>
      </c>
      <c r="F35" s="65">
        <f t="shared" si="6"/>
        <v>152500</v>
      </c>
      <c r="G35" s="65">
        <f t="shared" si="6"/>
        <v>15500</v>
      </c>
      <c r="H35" s="65">
        <f t="shared" si="6"/>
        <v>168000</v>
      </c>
      <c r="I35" s="65">
        <f t="shared" si="6"/>
        <v>645166.37</v>
      </c>
      <c r="J35" s="65">
        <f t="shared" si="6"/>
        <v>96800</v>
      </c>
      <c r="K35" s="65">
        <f t="shared" si="6"/>
        <v>741966.37</v>
      </c>
      <c r="L35" s="59"/>
      <c r="M35" s="60"/>
      <c r="N35" s="25"/>
      <c r="O35" s="25"/>
    </row>
    <row r="36" spans="1:15" x14ac:dyDescent="0.25">
      <c r="A36" s="26"/>
      <c r="B36" s="27"/>
      <c r="C36" s="30"/>
      <c r="D36" s="30"/>
      <c r="E36" s="30"/>
      <c r="F36" s="30"/>
      <c r="G36" s="30"/>
      <c r="H36" s="30"/>
      <c r="I36" s="30"/>
      <c r="J36" s="30"/>
      <c r="K36" s="30"/>
      <c r="L36" s="32"/>
      <c r="M36" s="72"/>
      <c r="N36" s="25"/>
      <c r="O36" s="25"/>
    </row>
    <row r="37" spans="1:15" x14ac:dyDescent="0.25">
      <c r="A37" s="26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32"/>
      <c r="M37" s="72"/>
      <c r="N37" s="25"/>
      <c r="O37" s="25"/>
    </row>
    <row r="38" spans="1:15" x14ac:dyDescent="0.25">
      <c r="A38" s="26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72"/>
      <c r="N38" s="25"/>
      <c r="O38" s="25"/>
    </row>
    <row r="39" spans="1:15" x14ac:dyDescent="0.25">
      <c r="A39" s="26"/>
      <c r="B39" s="73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72"/>
      <c r="N39" s="25"/>
      <c r="O39" s="25"/>
    </row>
    <row r="40" spans="1:15" x14ac:dyDescent="0.25">
      <c r="B40" s="73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72"/>
    </row>
    <row r="41" spans="1:15" x14ac:dyDescent="0.25">
      <c r="B41" s="73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72"/>
    </row>
    <row r="42" spans="1:15" x14ac:dyDescent="0.25">
      <c r="B42" s="73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72"/>
    </row>
    <row r="43" spans="1:15" x14ac:dyDescent="0.25">
      <c r="B43" s="7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72"/>
    </row>
    <row r="44" spans="1:15" x14ac:dyDescent="0.25">
      <c r="B44" s="73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72"/>
    </row>
    <row r="45" spans="1:15" x14ac:dyDescent="0.25">
      <c r="B45" s="73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72"/>
    </row>
    <row r="46" spans="1:15" x14ac:dyDescent="0.25">
      <c r="B46" s="7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72"/>
    </row>
    <row r="47" spans="1:15" x14ac:dyDescent="0.25">
      <c r="B47" s="73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72"/>
    </row>
    <row r="48" spans="1:15" x14ac:dyDescent="0.25">
      <c r="B48" s="73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72"/>
    </row>
    <row r="49" spans="2:13" x14ac:dyDescent="0.25">
      <c r="B49" s="73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72"/>
    </row>
    <row r="50" spans="2:13" x14ac:dyDescent="0.25">
      <c r="B50" s="73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72"/>
    </row>
    <row r="51" spans="2:13" x14ac:dyDescent="0.25">
      <c r="B51" s="73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72"/>
    </row>
    <row r="52" spans="2:13" x14ac:dyDescent="0.25">
      <c r="B52" s="73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72"/>
    </row>
    <row r="53" spans="2:13" x14ac:dyDescent="0.25">
      <c r="B53" s="73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72"/>
    </row>
    <row r="54" spans="2:13" x14ac:dyDescent="0.25">
      <c r="B54" s="73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72"/>
    </row>
    <row r="55" spans="2:13" x14ac:dyDescent="0.25">
      <c r="B55" s="73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72"/>
    </row>
    <row r="56" spans="2:13" x14ac:dyDescent="0.25">
      <c r="B56" s="73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72"/>
    </row>
    <row r="57" spans="2:13" x14ac:dyDescent="0.25">
      <c r="B57" s="73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72"/>
    </row>
    <row r="58" spans="2:13" x14ac:dyDescent="0.25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72"/>
    </row>
    <row r="59" spans="2:13" x14ac:dyDescent="0.25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2:13" x14ac:dyDescent="0.25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2:13" x14ac:dyDescent="0.25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2:13" x14ac:dyDescent="0.25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2:13" x14ac:dyDescent="0.25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2:13" x14ac:dyDescent="0.25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2:12" x14ac:dyDescent="0.25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2:12" x14ac:dyDescent="0.25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2:12" x14ac:dyDescent="0.25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2:12" x14ac:dyDescent="0.25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2:12" x14ac:dyDescent="0.25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2:12" x14ac:dyDescent="0.25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2:12" x14ac:dyDescent="0.25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2:12" x14ac:dyDescent="0.25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2:12" x14ac:dyDescent="0.25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2:12" x14ac:dyDescent="0.25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2:12" x14ac:dyDescent="0.25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2:12" x14ac:dyDescent="0.25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2:12" x14ac:dyDescent="0.25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2:12" x14ac:dyDescent="0.25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2:12" x14ac:dyDescent="0.25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2:12" x14ac:dyDescent="0.25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2:12" x14ac:dyDescent="0.25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2:12" x14ac:dyDescent="0.25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2:12" x14ac:dyDescent="0.25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2:12" x14ac:dyDescent="0.25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2:12" x14ac:dyDescent="0.25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2:12" x14ac:dyDescent="0.25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2:12" x14ac:dyDescent="0.25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2:12" x14ac:dyDescent="0.25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2:12" x14ac:dyDescent="0.25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  <row r="90" spans="2:12" x14ac:dyDescent="0.25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2:12" x14ac:dyDescent="0.25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</row>
    <row r="92" spans="2:12" x14ac:dyDescent="0.25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2:12" x14ac:dyDescent="0.25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2:12" x14ac:dyDescent="0.25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2:12" x14ac:dyDescent="0.25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2:12" x14ac:dyDescent="0.25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2:12" x14ac:dyDescent="0.25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</row>
    <row r="98" spans="2:12" x14ac:dyDescent="0.25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  <row r="99" spans="2:12" x14ac:dyDescent="0.25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</row>
    <row r="100" spans="2:12" x14ac:dyDescent="0.25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2:12" x14ac:dyDescent="0.25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</row>
    <row r="102" spans="2:12" x14ac:dyDescent="0.2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2:12" x14ac:dyDescent="0.25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</row>
    <row r="104" spans="2:12" x14ac:dyDescent="0.25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2:12" x14ac:dyDescent="0.25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</row>
    <row r="106" spans="2:12" x14ac:dyDescent="0.25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2:12" x14ac:dyDescent="0.25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</row>
    <row r="108" spans="2:12" x14ac:dyDescent="0.25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</row>
    <row r="109" spans="2:12" x14ac:dyDescent="0.25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</row>
    <row r="110" spans="2:12" x14ac:dyDescent="0.25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</row>
    <row r="111" spans="2:12" x14ac:dyDescent="0.25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</row>
    <row r="112" spans="2:12" x14ac:dyDescent="0.25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</row>
    <row r="113" spans="2:12" x14ac:dyDescent="0.25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</row>
    <row r="114" spans="2:12" x14ac:dyDescent="0.25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</row>
    <row r="115" spans="2:12" x14ac:dyDescent="0.25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</row>
    <row r="116" spans="2:12" x14ac:dyDescent="0.25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2:12" x14ac:dyDescent="0.25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2:12" x14ac:dyDescent="0.25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2:12" x14ac:dyDescent="0.25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</row>
    <row r="120" spans="2:12" x14ac:dyDescent="0.2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9"/>
    </row>
    <row r="121" spans="2:12" x14ac:dyDescent="0.25">
      <c r="B121" s="25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2:12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2:12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2:12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2:12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2:12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2:12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2:12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2:11" x14ac:dyDescent="0.25">
      <c r="B129" s="25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2:11" x14ac:dyDescent="0.25">
      <c r="B130" s="25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2:11" x14ac:dyDescent="0.25">
      <c r="B131" s="25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2:11" x14ac:dyDescent="0.25">
      <c r="B132" s="25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2:11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2:11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2:11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2:11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2:11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2:11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2:11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2:11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2:11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2:11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2:11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2:11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2:11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2:11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2:11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2:11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2:11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2:11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2:11" x14ac:dyDescent="0.25">
      <c r="B151" s="25"/>
    </row>
    <row r="152" spans="2:11" x14ac:dyDescent="0.25">
      <c r="B152" s="25"/>
    </row>
    <row r="153" spans="2:11" x14ac:dyDescent="0.25">
      <c r="B153" s="25"/>
    </row>
    <row r="154" spans="2:11" x14ac:dyDescent="0.25">
      <c r="B154" s="25"/>
    </row>
    <row r="155" spans="2:11" x14ac:dyDescent="0.25">
      <c r="B155" s="25"/>
    </row>
    <row r="156" spans="2:11" x14ac:dyDescent="0.25">
      <c r="B156" s="25"/>
    </row>
    <row r="157" spans="2:11" x14ac:dyDescent="0.25">
      <c r="B157" s="25"/>
    </row>
    <row r="158" spans="2:11" x14ac:dyDescent="0.25">
      <c r="B158" s="25"/>
    </row>
    <row r="159" spans="2:11" x14ac:dyDescent="0.25">
      <c r="B159" s="25"/>
    </row>
    <row r="160" spans="2:11" x14ac:dyDescent="0.25">
      <c r="B160" s="25"/>
    </row>
    <row r="161" spans="2:2" x14ac:dyDescent="0.25">
      <c r="B161" s="25"/>
    </row>
    <row r="162" spans="2:2" x14ac:dyDescent="0.25">
      <c r="B162" s="25"/>
    </row>
    <row r="163" spans="2:2" x14ac:dyDescent="0.25">
      <c r="B163" s="25"/>
    </row>
    <row r="164" spans="2:2" x14ac:dyDescent="0.25">
      <c r="B164" s="25"/>
    </row>
    <row r="165" spans="2:2" x14ac:dyDescent="0.25">
      <c r="B165" s="25"/>
    </row>
    <row r="166" spans="2:2" x14ac:dyDescent="0.25">
      <c r="B166" s="25"/>
    </row>
    <row r="167" spans="2:2" x14ac:dyDescent="0.25">
      <c r="B167" s="25"/>
    </row>
    <row r="168" spans="2:2" x14ac:dyDescent="0.25">
      <c r="B168" s="25"/>
    </row>
  </sheetData>
  <mergeCells count="7">
    <mergeCell ref="B5:B6"/>
    <mergeCell ref="C17:E17"/>
    <mergeCell ref="F17:H17"/>
    <mergeCell ref="I17:K17"/>
    <mergeCell ref="I5:K5"/>
    <mergeCell ref="F5:H5"/>
    <mergeCell ref="C5:E5"/>
  </mergeCells>
  <pageMargins left="0.25" right="0.25" top="0.75" bottom="0.75" header="0.3" footer="0.3"/>
  <pageSetup paperSize="9" scale="86" fitToHeight="0" orientation="landscape" r:id="rId1"/>
  <headerFooter alignWithMargins="0"/>
  <ignoredErrors>
    <ignoredError sqref="E7:E8 H7:H8 E11 H10:H11" formula="1"/>
  </ignoredErrors>
  <webPublishItems count="7">
    <webPublishItem id="18220" divId="2_5_2_18220" sourceType="sheet" destinationFile="G:\GPAQ\GPAQ-COMU\Estadístiques internes\LLIBREDA\Lldades 2016\taules preparades\2_5_2.htm"/>
    <webPublishItem id="27974" divId="2_5_2_27974" sourceType="range" sourceRef="A2:K13" destinationFile="\\gpaq\gpaqssl\lldades\indicadors\2017\2_5_2.htm"/>
    <webPublishItem id="2505" divId="2_5_2_2505" sourceType="range" sourceRef="A2:L14" destinationFile="\\reid\inetpub\gpaqssl\lldades\indicadors\2020\2_5_2.htm"/>
    <webPublishItem id="9937" divId="2_5_2_9937" sourceType="range" sourceRef="A4:L13" destinationFile="\\gpaq\gpaqssl\lldades\indicadors\2018\2_5_2.htm"/>
    <webPublishItem id="1593" divId="2_5_2_1593" sourceType="range" sourceRef="A4:L13" destinationFile="\\gpaq\gpaqssl\lldades\indicadors\2018\2_5_2.htm"/>
    <webPublishItem id="32765" divId="2_5_2_32765" sourceType="range" sourceRef="A4:L13" destinationFile="G:\GPAQ\GPAQ-COMU\Estadístiques internes\LLIBREDA\Lldades 2017\apartats\Per penjar\2015\2_5_2.htm"/>
    <webPublishItem id="6150" divId="2_5_2_6150" sourceType="range" sourceRef="A4:L14" destinationFile="\\reid\inetpub\gpaqssl\lldades\indicadors\2019\2_5_2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topLeftCell="A2" workbookViewId="0">
      <selection activeCell="B12" sqref="B12"/>
    </sheetView>
  </sheetViews>
  <sheetFormatPr defaultColWidth="9.08984375" defaultRowHeight="12.5" x14ac:dyDescent="0.25"/>
  <cols>
    <col min="1" max="1" width="0.54296875" style="1" customWidth="1"/>
    <col min="2" max="2" width="34.08984375" style="1" customWidth="1"/>
    <col min="3" max="17" width="13" style="1" customWidth="1"/>
    <col min="18" max="18" width="0.54296875" style="1" customWidth="1"/>
    <col min="19" max="19" width="14.90625" style="1" customWidth="1"/>
    <col min="20" max="21" width="9.08984375" style="1" customWidth="1"/>
    <col min="22" max="16384" width="9.08984375" style="1"/>
  </cols>
  <sheetData>
    <row r="1" spans="1:18" ht="17.25" customHeight="1" x14ac:dyDescent="0.25">
      <c r="B1" s="2" t="s">
        <v>39</v>
      </c>
    </row>
    <row r="2" spans="1:18" ht="17.25" customHeight="1" x14ac:dyDescent="0.25">
      <c r="B2" s="2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7.25" customHeight="1" x14ac:dyDescent="0.25">
      <c r="A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3.75" customHeight="1" x14ac:dyDescent="0.25">
      <c r="A4" s="6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</row>
    <row r="5" spans="1:18" ht="19.5" customHeight="1" x14ac:dyDescent="0.25">
      <c r="A5" s="10"/>
      <c r="B5" s="54" t="s">
        <v>3</v>
      </c>
      <c r="C5" s="51">
        <v>2012</v>
      </c>
      <c r="D5" s="52"/>
      <c r="E5" s="53"/>
      <c r="F5" s="51">
        <v>2013</v>
      </c>
      <c r="G5" s="52"/>
      <c r="H5" s="53"/>
      <c r="I5" s="51">
        <v>2014</v>
      </c>
      <c r="J5" s="52"/>
      <c r="K5" s="53"/>
      <c r="L5" s="51">
        <v>2015</v>
      </c>
      <c r="M5" s="52"/>
      <c r="N5" s="53"/>
      <c r="O5" s="51">
        <v>2015</v>
      </c>
      <c r="P5" s="52"/>
      <c r="Q5" s="53"/>
      <c r="R5" s="11"/>
    </row>
    <row r="6" spans="1:18" ht="22.5" customHeight="1" x14ac:dyDescent="0.25">
      <c r="A6" s="10"/>
      <c r="B6" s="54"/>
      <c r="C6" s="4" t="s">
        <v>2</v>
      </c>
      <c r="D6" s="4" t="s">
        <v>1</v>
      </c>
      <c r="E6" s="4" t="s">
        <v>0</v>
      </c>
      <c r="F6" s="4" t="s">
        <v>2</v>
      </c>
      <c r="G6" s="4" t="s">
        <v>1</v>
      </c>
      <c r="H6" s="4" t="s">
        <v>0</v>
      </c>
      <c r="I6" s="4" t="s">
        <v>2</v>
      </c>
      <c r="J6" s="4" t="s">
        <v>1</v>
      </c>
      <c r="K6" s="4" t="s">
        <v>0</v>
      </c>
      <c r="L6" s="4" t="s">
        <v>2</v>
      </c>
      <c r="M6" s="4" t="s">
        <v>1</v>
      </c>
      <c r="N6" s="4" t="s">
        <v>0</v>
      </c>
      <c r="O6" s="4" t="s">
        <v>2</v>
      </c>
      <c r="P6" s="4" t="s">
        <v>1</v>
      </c>
      <c r="Q6" s="4" t="s">
        <v>0</v>
      </c>
      <c r="R6" s="11"/>
    </row>
    <row r="7" spans="1:18" ht="19.5" customHeight="1" x14ac:dyDescent="0.25">
      <c r="A7" s="10"/>
      <c r="B7" s="5" t="s">
        <v>38</v>
      </c>
      <c r="C7" s="47">
        <v>22059642.359999999</v>
      </c>
      <c r="D7" s="47">
        <v>3800936.01</v>
      </c>
      <c r="E7" s="47">
        <v>25860578.370000001</v>
      </c>
      <c r="F7" s="47">
        <v>12198431</v>
      </c>
      <c r="G7" s="47">
        <v>10888043.800000001</v>
      </c>
      <c r="H7" s="47">
        <v>23086474.800000001</v>
      </c>
      <c r="I7" s="47">
        <v>18985670.379999999</v>
      </c>
      <c r="J7" s="47">
        <v>3142787.73</v>
      </c>
      <c r="K7" s="47">
        <v>22128458.109999999</v>
      </c>
      <c r="L7" s="46">
        <v>25795160.32</v>
      </c>
      <c r="M7" s="46">
        <v>12556295.1</v>
      </c>
      <c r="N7" s="46">
        <f t="shared" ref="N7:N13" si="0">+L7+M7</f>
        <v>38351455.420000002</v>
      </c>
      <c r="O7" s="46">
        <v>25795160.32</v>
      </c>
      <c r="P7" s="46">
        <v>12556295.1</v>
      </c>
      <c r="Q7" s="46">
        <f t="shared" ref="Q7:Q13" si="1">+O7+P7</f>
        <v>38351455.420000002</v>
      </c>
      <c r="R7" s="11"/>
    </row>
    <row r="8" spans="1:18" ht="19.5" customHeight="1" x14ac:dyDescent="0.25">
      <c r="A8" s="10"/>
      <c r="B8" s="3" t="s">
        <v>5</v>
      </c>
      <c r="C8" s="49">
        <v>6995430.3599999994</v>
      </c>
      <c r="D8" s="49">
        <v>0</v>
      </c>
      <c r="E8" s="49">
        <v>6995430.3599999994</v>
      </c>
      <c r="F8" s="49">
        <v>6938029.540000001</v>
      </c>
      <c r="G8" s="49">
        <v>230660</v>
      </c>
      <c r="H8" s="49">
        <v>7168689.540000001</v>
      </c>
      <c r="I8" s="49">
        <v>7911418.9700000007</v>
      </c>
      <c r="J8" s="49">
        <v>166336.20000000001</v>
      </c>
      <c r="K8" s="49">
        <v>8077755.1700000009</v>
      </c>
      <c r="L8" s="48">
        <v>12809658.18</v>
      </c>
      <c r="M8" s="48">
        <v>200350</v>
      </c>
      <c r="N8" s="48">
        <f t="shared" si="0"/>
        <v>13010008.18</v>
      </c>
      <c r="O8" s="48">
        <v>12809658.18</v>
      </c>
      <c r="P8" s="48">
        <v>200350</v>
      </c>
      <c r="Q8" s="48">
        <f t="shared" si="1"/>
        <v>13010008.18</v>
      </c>
      <c r="R8" s="11"/>
    </row>
    <row r="9" spans="1:18" ht="19.5" customHeight="1" x14ac:dyDescent="0.25">
      <c r="A9" s="10"/>
      <c r="B9" s="5" t="s">
        <v>37</v>
      </c>
      <c r="C9" s="47">
        <v>256199</v>
      </c>
      <c r="D9" s="47">
        <v>0</v>
      </c>
      <c r="E9" s="47">
        <v>256199</v>
      </c>
      <c r="F9" s="47">
        <v>639049.23</v>
      </c>
      <c r="G9" s="47">
        <v>44280</v>
      </c>
      <c r="H9" s="47">
        <v>683329.23</v>
      </c>
      <c r="I9" s="47">
        <v>129049.2</v>
      </c>
      <c r="J9" s="47">
        <v>0</v>
      </c>
      <c r="K9" s="47">
        <v>129049.2</v>
      </c>
      <c r="L9" s="46">
        <v>5900</v>
      </c>
      <c r="M9" s="46">
        <v>0</v>
      </c>
      <c r="N9" s="46">
        <f t="shared" si="0"/>
        <v>5900</v>
      </c>
      <c r="O9" s="46">
        <v>5900</v>
      </c>
      <c r="P9" s="46">
        <v>0</v>
      </c>
      <c r="Q9" s="46">
        <f t="shared" si="1"/>
        <v>5900</v>
      </c>
      <c r="R9" s="11"/>
    </row>
    <row r="10" spans="1:18" ht="19.5" customHeight="1" x14ac:dyDescent="0.25">
      <c r="A10" s="10"/>
      <c r="B10" s="3" t="s">
        <v>6</v>
      </c>
      <c r="C10" s="49">
        <v>596868.52</v>
      </c>
      <c r="D10" s="49">
        <v>1299652.47</v>
      </c>
      <c r="E10" s="49">
        <v>1896520.99</v>
      </c>
      <c r="F10" s="49">
        <v>73001.899999999994</v>
      </c>
      <c r="G10" s="49">
        <v>560000</v>
      </c>
      <c r="H10" s="49">
        <v>633001.9</v>
      </c>
      <c r="I10" s="49">
        <v>2704954.13</v>
      </c>
      <c r="J10" s="49">
        <v>1476781</v>
      </c>
      <c r="K10" s="49">
        <v>4181735.13</v>
      </c>
      <c r="L10" s="48">
        <v>641099.59</v>
      </c>
      <c r="M10" s="48">
        <v>214250</v>
      </c>
      <c r="N10" s="48">
        <f t="shared" si="0"/>
        <v>855349.59</v>
      </c>
      <c r="O10" s="48">
        <v>641099.59</v>
      </c>
      <c r="P10" s="48">
        <v>214250</v>
      </c>
      <c r="Q10" s="48">
        <f t="shared" si="1"/>
        <v>855349.59</v>
      </c>
      <c r="R10" s="11"/>
    </row>
    <row r="11" spans="1:18" ht="19.5" customHeight="1" x14ac:dyDescent="0.25">
      <c r="A11" s="10"/>
      <c r="B11" s="5" t="s">
        <v>36</v>
      </c>
      <c r="C11" s="47">
        <v>1198169</v>
      </c>
      <c r="D11" s="47">
        <v>0</v>
      </c>
      <c r="E11" s="47">
        <v>1198169</v>
      </c>
      <c r="F11" s="47">
        <v>0</v>
      </c>
      <c r="G11" s="47">
        <v>324273.51</v>
      </c>
      <c r="H11" s="47">
        <v>324273.51</v>
      </c>
      <c r="I11" s="47">
        <v>48730</v>
      </c>
      <c r="J11" s="47">
        <v>0</v>
      </c>
      <c r="K11" s="47">
        <v>48730</v>
      </c>
      <c r="L11" s="46">
        <v>154040</v>
      </c>
      <c r="M11" s="46">
        <v>283140</v>
      </c>
      <c r="N11" s="46">
        <f t="shared" si="0"/>
        <v>437180</v>
      </c>
      <c r="O11" s="46">
        <v>154040</v>
      </c>
      <c r="P11" s="46">
        <v>283140</v>
      </c>
      <c r="Q11" s="46">
        <f t="shared" si="1"/>
        <v>437180</v>
      </c>
      <c r="R11" s="11"/>
    </row>
    <row r="12" spans="1:18" ht="19.5" customHeight="1" x14ac:dyDescent="0.25">
      <c r="A12" s="10"/>
      <c r="B12" s="3" t="s">
        <v>35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8">
        <v>200000</v>
      </c>
      <c r="M12" s="48">
        <v>0</v>
      </c>
      <c r="N12" s="48">
        <f t="shared" si="0"/>
        <v>200000</v>
      </c>
      <c r="O12" s="48">
        <v>200000</v>
      </c>
      <c r="P12" s="48">
        <v>0</v>
      </c>
      <c r="Q12" s="48">
        <f t="shared" si="1"/>
        <v>200000</v>
      </c>
      <c r="R12" s="11"/>
    </row>
    <row r="13" spans="1:18" ht="19.5" customHeight="1" x14ac:dyDescent="0.25">
      <c r="A13" s="10"/>
      <c r="B13" s="5" t="s">
        <v>7</v>
      </c>
      <c r="C13" s="47">
        <v>186369.6</v>
      </c>
      <c r="D13" s="47">
        <v>0</v>
      </c>
      <c r="E13" s="47">
        <v>186369.6</v>
      </c>
      <c r="F13" s="47">
        <v>351485.52</v>
      </c>
      <c r="G13" s="47">
        <v>0</v>
      </c>
      <c r="H13" s="47">
        <v>351485.52</v>
      </c>
      <c r="I13" s="47">
        <v>382388.12</v>
      </c>
      <c r="J13" s="47">
        <v>0</v>
      </c>
      <c r="K13" s="47">
        <v>382388.12</v>
      </c>
      <c r="L13" s="46">
        <v>171526.1</v>
      </c>
      <c r="M13" s="46">
        <v>0</v>
      </c>
      <c r="N13" s="46">
        <f t="shared" si="0"/>
        <v>171526.1</v>
      </c>
      <c r="O13" s="46">
        <v>171526.1</v>
      </c>
      <c r="P13" s="46">
        <v>0</v>
      </c>
      <c r="Q13" s="46">
        <f t="shared" si="1"/>
        <v>171526.1</v>
      </c>
      <c r="R13" s="11"/>
    </row>
    <row r="14" spans="1:18" ht="19.5" customHeight="1" x14ac:dyDescent="0.25">
      <c r="A14" s="10"/>
      <c r="B14" s="33" t="s">
        <v>0</v>
      </c>
      <c r="C14" s="45">
        <f t="shared" ref="C14:N14" si="2">SUM(C7:C13)</f>
        <v>31292678.84</v>
      </c>
      <c r="D14" s="45">
        <f t="shared" si="2"/>
        <v>5100588.4799999995</v>
      </c>
      <c r="E14" s="45">
        <f t="shared" si="2"/>
        <v>36393267.32</v>
      </c>
      <c r="F14" s="45">
        <f t="shared" si="2"/>
        <v>20199997.189999998</v>
      </c>
      <c r="G14" s="45">
        <f t="shared" si="2"/>
        <v>12047257.310000001</v>
      </c>
      <c r="H14" s="45">
        <f t="shared" si="2"/>
        <v>32247254.500000004</v>
      </c>
      <c r="I14" s="45">
        <f t="shared" si="2"/>
        <v>30162210.800000001</v>
      </c>
      <c r="J14" s="45">
        <f t="shared" si="2"/>
        <v>4785904.93</v>
      </c>
      <c r="K14" s="45">
        <f t="shared" si="2"/>
        <v>34948115.729999997</v>
      </c>
      <c r="L14" s="44">
        <f t="shared" si="2"/>
        <v>39777384.190000005</v>
      </c>
      <c r="M14" s="44">
        <f t="shared" si="2"/>
        <v>13254035.1</v>
      </c>
      <c r="N14" s="44">
        <f t="shared" si="2"/>
        <v>53031419.290000007</v>
      </c>
      <c r="O14" s="44">
        <f t="shared" ref="O14:Q14" si="3">SUM(O7:O13)</f>
        <v>39777384.190000005</v>
      </c>
      <c r="P14" s="44">
        <f t="shared" si="3"/>
        <v>13254035.1</v>
      </c>
      <c r="Q14" s="44">
        <f t="shared" si="3"/>
        <v>53031419.290000007</v>
      </c>
      <c r="R14" s="11"/>
    </row>
    <row r="15" spans="1:18" x14ac:dyDescent="0.25">
      <c r="A15" s="40"/>
      <c r="B15" s="43" t="s">
        <v>34</v>
      </c>
      <c r="C15" s="42"/>
      <c r="D15" s="42"/>
      <c r="E15" s="42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38"/>
    </row>
    <row r="16" spans="1:18" x14ac:dyDescent="0.25">
      <c r="A16" s="40"/>
      <c r="B16" s="55" t="s">
        <v>33</v>
      </c>
      <c r="C16" s="56"/>
      <c r="D16" s="56"/>
      <c r="E16" s="57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8"/>
    </row>
    <row r="17" spans="1:18" x14ac:dyDescent="0.25">
      <c r="A17" s="40"/>
      <c r="B17" s="55" t="s">
        <v>32</v>
      </c>
      <c r="C17" s="56"/>
      <c r="D17" s="56"/>
      <c r="E17" s="57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8"/>
    </row>
    <row r="18" spans="1:18" x14ac:dyDescent="0.25">
      <c r="A18" s="40"/>
      <c r="B18" s="55" t="s">
        <v>31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  <c r="O18" s="39"/>
      <c r="P18" s="39"/>
      <c r="Q18" s="39"/>
      <c r="R18" s="38"/>
    </row>
    <row r="19" spans="1:18" ht="3.75" customHeight="1" x14ac:dyDescent="0.25">
      <c r="A19" s="37"/>
      <c r="B19" s="36"/>
      <c r="C19" s="36"/>
      <c r="D19" s="36"/>
      <c r="E19" s="36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4"/>
    </row>
    <row r="20" spans="1:18" ht="19.5" customHeight="1" x14ac:dyDescent="0.25"/>
    <row r="21" spans="1:18" ht="19.5" customHeight="1" x14ac:dyDescent="0.2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8" x14ac:dyDescent="0.2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1:18" x14ac:dyDescent="0.2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8" x14ac:dyDescent="0.2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1:18" x14ac:dyDescent="0.2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1:18" x14ac:dyDescent="0.2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1:18" x14ac:dyDescent="0.2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8" x14ac:dyDescent="0.2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1:18" x14ac:dyDescent="0.2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1:18" x14ac:dyDescent="0.2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1:18" x14ac:dyDescent="0.2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1:18" x14ac:dyDescent="0.2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2:13" x14ac:dyDescent="0.2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2:13" x14ac:dyDescent="0.2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2:13" x14ac:dyDescent="0.2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2:13" x14ac:dyDescent="0.2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2:13" x14ac:dyDescent="0.2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2:13" x14ac:dyDescent="0.2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2:13" x14ac:dyDescent="0.2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2:13" x14ac:dyDescent="0.2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2:13" x14ac:dyDescent="0.2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</sheetData>
  <mergeCells count="9">
    <mergeCell ref="O5:Q5"/>
    <mergeCell ref="L5:N5"/>
    <mergeCell ref="B18:N18"/>
    <mergeCell ref="F5:H5"/>
    <mergeCell ref="I5:K5"/>
    <mergeCell ref="B17:E17"/>
    <mergeCell ref="B5:B6"/>
    <mergeCell ref="C5:E5"/>
    <mergeCell ref="B16:E16"/>
  </mergeCells>
  <pageMargins left="0.25" right="0.25" top="0.75" bottom="0.75" header="0.3" footer="0.3"/>
  <pageSetup paperSize="9" scale="8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3</vt:i4>
      </vt:variant>
    </vt:vector>
  </HeadingPairs>
  <TitlesOfParts>
    <vt:vector size="6" baseType="lpstr">
      <vt:lpstr>2019-2022</vt:lpstr>
      <vt:lpstr>2016-2018</vt:lpstr>
      <vt:lpstr>2012-2015</vt:lpstr>
      <vt:lpstr>'2012-2015'!Títols_per_imprimir</vt:lpstr>
      <vt:lpstr>'2016-2018'!Títols_per_imprimir</vt:lpstr>
      <vt:lpstr>'2019-2022'!Títols_per_imprimir</vt:lpstr>
    </vt:vector>
  </TitlesOfParts>
  <Company>UPCnet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cp:lastPrinted>2011-09-02T11:39:17Z</cp:lastPrinted>
  <dcterms:created xsi:type="dcterms:W3CDTF">2011-09-02T11:39:12Z</dcterms:created>
  <dcterms:modified xsi:type="dcterms:W3CDTF">2024-06-25T08:01:54Z</dcterms:modified>
</cp:coreProperties>
</file>